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Ф\ЗАГАЛЬНА ПАПКА\Comp-OF\Мои документы\Порядок денний засідання виконкому\2024\На сайт\29.03.2024\"/>
    </mc:Choice>
  </mc:AlternateContent>
  <bookViews>
    <workbookView xWindow="0" yWindow="0" windowWidth="28800" windowHeight="1221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2" i="1" l="1"/>
  <c r="E241" i="1"/>
  <c r="E240" i="1"/>
  <c r="E239" i="1"/>
  <c r="D242" i="1"/>
  <c r="D241" i="1"/>
  <c r="D240" i="1"/>
  <c r="D239" i="1"/>
  <c r="G59" i="1" l="1"/>
  <c r="G72" i="1"/>
  <c r="G73" i="1"/>
  <c r="G74" i="1"/>
  <c r="E248" i="1" l="1"/>
  <c r="G263" i="1"/>
  <c r="F263" i="1"/>
  <c r="G262" i="1"/>
  <c r="F262" i="1"/>
  <c r="G261" i="1"/>
  <c r="F261" i="1"/>
  <c r="G260" i="1"/>
  <c r="F260" i="1"/>
  <c r="E260" i="1"/>
  <c r="D260" i="1"/>
  <c r="G259" i="1"/>
  <c r="F259" i="1"/>
  <c r="G258" i="1"/>
  <c r="F258" i="1"/>
  <c r="G257" i="1"/>
  <c r="F257" i="1"/>
  <c r="E256" i="1"/>
  <c r="D256" i="1"/>
  <c r="G255" i="1"/>
  <c r="F255" i="1"/>
  <c r="G254" i="1"/>
  <c r="F254" i="1"/>
  <c r="G253" i="1"/>
  <c r="F253" i="1"/>
  <c r="E252" i="1"/>
  <c r="D252" i="1"/>
  <c r="G252" i="1" s="1"/>
  <c r="G251" i="1"/>
  <c r="F251" i="1"/>
  <c r="G250" i="1"/>
  <c r="F250" i="1"/>
  <c r="G249" i="1"/>
  <c r="F249" i="1"/>
  <c r="D248" i="1"/>
  <c r="G247" i="1"/>
  <c r="F247" i="1"/>
  <c r="G246" i="1"/>
  <c r="F246" i="1"/>
  <c r="G245" i="1"/>
  <c r="F245" i="1"/>
  <c r="G244" i="1"/>
  <c r="F244" i="1"/>
  <c r="G242" i="1"/>
  <c r="F242" i="1"/>
  <c r="G241" i="1"/>
  <c r="F241" i="1"/>
  <c r="G240" i="1"/>
  <c r="F240" i="1"/>
  <c r="G239" i="1"/>
  <c r="F239" i="1"/>
  <c r="G237" i="1"/>
  <c r="F237" i="1"/>
  <c r="G236" i="1"/>
  <c r="F236" i="1"/>
  <c r="G235" i="1"/>
  <c r="F235" i="1"/>
  <c r="F234" i="1"/>
  <c r="E234" i="1"/>
  <c r="G234" i="1" s="1"/>
  <c r="D234" i="1"/>
  <c r="G233" i="1"/>
  <c r="F233" i="1"/>
  <c r="G232" i="1"/>
  <c r="F232" i="1"/>
  <c r="F231" i="1"/>
  <c r="E231" i="1"/>
  <c r="G231" i="1" s="1"/>
  <c r="D231" i="1"/>
  <c r="G230" i="1"/>
  <c r="F230" i="1"/>
  <c r="G229" i="1"/>
  <c r="F229" i="1"/>
  <c r="F228" i="1"/>
  <c r="E228" i="1"/>
  <c r="G228" i="1" s="1"/>
  <c r="D228" i="1"/>
  <c r="G227" i="1"/>
  <c r="F227" i="1"/>
  <c r="G226" i="1"/>
  <c r="F226" i="1"/>
  <c r="F225" i="1"/>
  <c r="E225" i="1"/>
  <c r="G225" i="1" s="1"/>
  <c r="D225" i="1"/>
  <c r="F224" i="1"/>
  <c r="E224" i="1"/>
  <c r="G224" i="1" s="1"/>
  <c r="D224" i="1"/>
  <c r="G223" i="1"/>
  <c r="F223" i="1"/>
  <c r="G222" i="1"/>
  <c r="F222" i="1"/>
  <c r="G221" i="1"/>
  <c r="F221" i="1"/>
  <c r="E220" i="1"/>
  <c r="D220" i="1"/>
  <c r="G220" i="1" s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3" i="1"/>
  <c r="F203" i="1"/>
  <c r="G202" i="1"/>
  <c r="F202" i="1"/>
  <c r="G201" i="1"/>
  <c r="F201" i="1"/>
  <c r="G200" i="1"/>
  <c r="F200" i="1"/>
  <c r="E199" i="1"/>
  <c r="D199" i="1"/>
  <c r="G199" i="1" s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E191" i="1"/>
  <c r="D191" i="1"/>
  <c r="F191" i="1" s="1"/>
  <c r="G188" i="1"/>
  <c r="F188" i="1"/>
  <c r="G187" i="1"/>
  <c r="F187" i="1"/>
  <c r="G186" i="1"/>
  <c r="F186" i="1"/>
  <c r="G185" i="1"/>
  <c r="F185" i="1"/>
  <c r="G184" i="1"/>
  <c r="F184" i="1"/>
  <c r="G183" i="1"/>
  <c r="F183" i="1"/>
  <c r="F182" i="1"/>
  <c r="E182" i="1"/>
  <c r="E189" i="1" s="1"/>
  <c r="D182" i="1"/>
  <c r="D189" i="1" s="1"/>
  <c r="F180" i="1"/>
  <c r="E180" i="1"/>
  <c r="G180" i="1" s="1"/>
  <c r="G179" i="1"/>
  <c r="F179" i="1"/>
  <c r="G178" i="1"/>
  <c r="F178" i="1"/>
  <c r="G177" i="1"/>
  <c r="F177" i="1"/>
  <c r="E176" i="1"/>
  <c r="D176" i="1"/>
  <c r="G176" i="1" s="1"/>
  <c r="G175" i="1"/>
  <c r="F175" i="1"/>
  <c r="E174" i="1"/>
  <c r="G173" i="1"/>
  <c r="F173" i="1"/>
  <c r="G172" i="1"/>
  <c r="F172" i="1"/>
  <c r="G171" i="1"/>
  <c r="F171" i="1"/>
  <c r="G170" i="1"/>
  <c r="F170" i="1"/>
  <c r="E169" i="1"/>
  <c r="D169" i="1"/>
  <c r="G168" i="1"/>
  <c r="F168" i="1"/>
  <c r="G165" i="1"/>
  <c r="F165" i="1"/>
  <c r="G164" i="1"/>
  <c r="F164" i="1"/>
  <c r="E163" i="1"/>
  <c r="D163" i="1"/>
  <c r="G163" i="1" s="1"/>
  <c r="G162" i="1"/>
  <c r="F162" i="1"/>
  <c r="G161" i="1"/>
  <c r="F161" i="1"/>
  <c r="E160" i="1"/>
  <c r="D160" i="1"/>
  <c r="G160" i="1" s="1"/>
  <c r="E159" i="1"/>
  <c r="D159" i="1"/>
  <c r="G159" i="1" s="1"/>
  <c r="G158" i="1"/>
  <c r="F158" i="1"/>
  <c r="G157" i="1"/>
  <c r="F157" i="1"/>
  <c r="E156" i="1"/>
  <c r="D156" i="1"/>
  <c r="G155" i="1"/>
  <c r="F155" i="1"/>
  <c r="G154" i="1"/>
  <c r="F154" i="1"/>
  <c r="G153" i="1"/>
  <c r="F153" i="1"/>
  <c r="E152" i="1"/>
  <c r="D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F145" i="1"/>
  <c r="E145" i="1"/>
  <c r="G145" i="1" s="1"/>
  <c r="D145" i="1"/>
  <c r="G142" i="1"/>
  <c r="F142" i="1"/>
  <c r="G141" i="1"/>
  <c r="F141" i="1"/>
  <c r="G140" i="1"/>
  <c r="F140" i="1"/>
  <c r="G139" i="1"/>
  <c r="F139" i="1"/>
  <c r="F138" i="1"/>
  <c r="E138" i="1"/>
  <c r="G138" i="1" s="1"/>
  <c r="D138" i="1"/>
  <c r="G137" i="1"/>
  <c r="F137" i="1"/>
  <c r="G136" i="1"/>
  <c r="F136" i="1"/>
  <c r="G135" i="1"/>
  <c r="F135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0" i="1"/>
  <c r="F120" i="1"/>
  <c r="G119" i="1"/>
  <c r="F119" i="1"/>
  <c r="G118" i="1"/>
  <c r="F118" i="1"/>
  <c r="G117" i="1"/>
  <c r="F117" i="1"/>
  <c r="F116" i="1"/>
  <c r="E116" i="1"/>
  <c r="G116" i="1" s="1"/>
  <c r="D116" i="1"/>
  <c r="G115" i="1"/>
  <c r="F115" i="1"/>
  <c r="G114" i="1"/>
  <c r="F114" i="1"/>
  <c r="G113" i="1"/>
  <c r="F113" i="1"/>
  <c r="E112" i="1"/>
  <c r="D112" i="1"/>
  <c r="G112" i="1" s="1"/>
  <c r="G111" i="1"/>
  <c r="F111" i="1"/>
  <c r="G110" i="1"/>
  <c r="F110" i="1"/>
  <c r="G109" i="1"/>
  <c r="F109" i="1"/>
  <c r="G108" i="1"/>
  <c r="F108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E97" i="1"/>
  <c r="D97" i="1"/>
  <c r="G96" i="1"/>
  <c r="F96" i="1"/>
  <c r="E95" i="1"/>
  <c r="D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E87" i="1"/>
  <c r="D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E79" i="1"/>
  <c r="D79" i="1"/>
  <c r="F79" i="1" s="1"/>
  <c r="G78" i="1"/>
  <c r="F78" i="1"/>
  <c r="G77" i="1"/>
  <c r="F77" i="1"/>
  <c r="G76" i="1"/>
  <c r="F76" i="1"/>
  <c r="G75" i="1"/>
  <c r="F75" i="1"/>
  <c r="F74" i="1"/>
  <c r="F73" i="1"/>
  <c r="F72" i="1"/>
  <c r="G71" i="1"/>
  <c r="F71" i="1"/>
  <c r="G70" i="1"/>
  <c r="F70" i="1"/>
  <c r="G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E37" i="1"/>
  <c r="E133" i="1" s="1"/>
  <c r="D37" i="1"/>
  <c r="G37" i="1" s="1"/>
  <c r="G36" i="1"/>
  <c r="F36" i="1"/>
  <c r="G35" i="1"/>
  <c r="F35" i="1"/>
  <c r="G34" i="1"/>
  <c r="F34" i="1"/>
  <c r="G33" i="1"/>
  <c r="F33" i="1"/>
  <c r="G32" i="1"/>
  <c r="F32" i="1"/>
  <c r="E31" i="1"/>
  <c r="E47" i="1" s="1"/>
  <c r="D47" i="1"/>
  <c r="G30" i="1"/>
  <c r="F30" i="1"/>
  <c r="G29" i="1"/>
  <c r="F29" i="1"/>
  <c r="G28" i="1"/>
  <c r="F28" i="1"/>
  <c r="G27" i="1"/>
  <c r="F27" i="1"/>
  <c r="E107" i="1" l="1"/>
  <c r="E121" i="1" s="1"/>
  <c r="E129" i="1" s="1"/>
  <c r="E131" i="1" s="1"/>
  <c r="F95" i="1"/>
  <c r="D107" i="1"/>
  <c r="D121" i="1" s="1"/>
  <c r="G31" i="1"/>
  <c r="F31" i="1"/>
  <c r="G256" i="1"/>
  <c r="G248" i="1"/>
  <c r="F252" i="1"/>
  <c r="G191" i="1"/>
  <c r="G169" i="1"/>
  <c r="F169" i="1"/>
  <c r="G156" i="1"/>
  <c r="E166" i="1"/>
  <c r="F152" i="1"/>
  <c r="G152" i="1"/>
  <c r="G95" i="1"/>
  <c r="F97" i="1"/>
  <c r="G87" i="1"/>
  <c r="F47" i="1"/>
  <c r="G47" i="1"/>
  <c r="G189" i="1"/>
  <c r="F189" i="1"/>
  <c r="F87" i="1"/>
  <c r="D166" i="1"/>
  <c r="F37" i="1"/>
  <c r="G97" i="1"/>
  <c r="E132" i="1"/>
  <c r="G182" i="1"/>
  <c r="D132" i="1"/>
  <c r="D133" i="1"/>
  <c r="F112" i="1"/>
  <c r="F156" i="1"/>
  <c r="F159" i="1"/>
  <c r="F160" i="1"/>
  <c r="F163" i="1"/>
  <c r="D174" i="1"/>
  <c r="F176" i="1"/>
  <c r="F199" i="1"/>
  <c r="F220" i="1"/>
  <c r="F248" i="1"/>
  <c r="F256" i="1"/>
  <c r="E143" i="1" l="1"/>
  <c r="E130" i="1"/>
  <c r="G133" i="1"/>
  <c r="F133" i="1"/>
  <c r="G132" i="1"/>
  <c r="F132" i="1"/>
  <c r="G107" i="1"/>
  <c r="F107" i="1"/>
  <c r="F174" i="1"/>
  <c r="G174" i="1"/>
  <c r="G166" i="1"/>
  <c r="F166" i="1"/>
  <c r="D129" i="1" l="1"/>
  <c r="F121" i="1"/>
  <c r="G121" i="1"/>
  <c r="G129" i="1" l="1"/>
  <c r="D143" i="1"/>
  <c r="F129" i="1"/>
  <c r="D131" i="1"/>
  <c r="D130" i="1"/>
  <c r="G131" i="1" l="1"/>
  <c r="F131" i="1"/>
  <c r="F143" i="1"/>
  <c r="G143" i="1"/>
  <c r="G130" i="1"/>
  <c r="F130" i="1"/>
</calcChain>
</file>

<file path=xl/sharedStrings.xml><?xml version="1.0" encoding="utf-8"?>
<sst xmlns="http://schemas.openxmlformats.org/spreadsheetml/2006/main" count="440" uniqueCount="410">
  <si>
    <t>Додаток 3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</si>
  <si>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</si>
  <si>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</si>
  <si>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</si>
  <si>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</si>
  <si>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</si>
  <si>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</si>
  <si>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</si>
  <si>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</si>
  <si>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</si>
  <si>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</si>
  <si>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</si>
  <si>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Регулювання та сприяння ефективному веденню економічної діяльності</t>
  </si>
  <si>
    <t>за КВЕД</t>
  </si>
  <si>
    <t>84.13</t>
  </si>
  <si>
    <t>Орган державного управління</t>
  </si>
  <si>
    <t>Бучанська міська рада</t>
  </si>
  <si>
    <t>Середня кількість працівників</t>
  </si>
  <si>
    <t>Прізвище та ініціали керівника</t>
  </si>
  <si>
    <t>Адреса, телефон</t>
  </si>
  <si>
    <t>м.Буча, вул. Енергетиків, 2</t>
  </si>
  <si>
    <t>ЗВІТ ПРО ВИКОНАННЯ ФІНАНСОВОГО ПЛАНУ</t>
  </si>
  <si>
    <t>Основні фінансові показники підприємства</t>
  </si>
  <si>
    <t>Код рядка</t>
  </si>
  <si>
    <t>Факт</t>
  </si>
  <si>
    <t xml:space="preserve">План </t>
  </si>
  <si>
    <t>Відхилення (+, -)</t>
  </si>
  <si>
    <t>Виконання (%)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</si>
  <si>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</si>
  <si>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</si>
  <si>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</si>
  <si>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</si>
  <si>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</si>
  <si>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</si>
  <si>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</si>
  <si>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</si>
  <si>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</si>
  <si>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</si>
  <si>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</si>
  <si>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</si>
  <si>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</si>
  <si>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</si>
  <si>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</si>
  <si>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</si>
  <si>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</si>
  <si>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</si>
  <si>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</si>
  <si>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</si>
  <si>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</si>
  <si>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</si>
  <si>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</si>
  <si>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</si>
  <si>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</si>
  <si>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</si>
  <si>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</si>
  <si>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</si>
  <si>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</si>
  <si>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</si>
  <si>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</si>
  <si>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</si>
  <si>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</si>
  <si>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</si>
  <si>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</si>
  <si>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</si>
  <si>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</si>
  <si>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</si>
  <si>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</si>
  <si>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</si>
  <si>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</si>
  <si>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</si>
  <si>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</si>
  <si>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</si>
  <si>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</si>
  <si>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</si>
  <si>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</si>
  <si>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</si>
  <si>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</si>
  <si>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</si>
  <si>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</si>
  <si>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</si>
  <si>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</si>
  <si>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</si>
  <si>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</si>
  <si>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</si>
  <si>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</si>
  <si>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</si>
  <si>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</si>
  <si>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</si>
  <si>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</si>
  <si>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</si>
  <si>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</si>
  <si>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</si>
  <si>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</si>
  <si>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</si>
  <si>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</si>
  <si>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</si>
  <si>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</si>
  <si>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</si>
  <si>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</si>
  <si>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</si>
  <si>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</si>
  <si>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</si>
  <si>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</si>
  <si>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</si>
  <si>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</si>
  <si>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</si>
  <si>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матеріали</t>
  </si>
  <si>
    <t>8/22/4</t>
  </si>
  <si>
    <t>канцтовари, господарські товари</t>
  </si>
  <si>
    <t>8/22/5</t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</si>
  <si>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</si>
  <si>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</si>
  <si>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</si>
  <si>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</si>
  <si>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</si>
  <si>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</si>
  <si>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</si>
  <si>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</si>
  <si>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</si>
  <si>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</si>
  <si>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</si>
  <si>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</si>
  <si>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</si>
  <si>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</si>
  <si>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</si>
  <si>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</si>
  <si>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</si>
  <si>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</si>
  <si>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</si>
  <si>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</si>
  <si>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</si>
  <si>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</si>
  <si>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</si>
  <si>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</si>
  <si>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 xml:space="preserve">інші доходи від операційної діяльності 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</si>
  <si>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</si>
  <si>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</si>
  <si>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</si>
  <si>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</si>
  <si>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</si>
  <si>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</si>
  <si>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</si>
  <si>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інша діяльність у сфері державного управління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</si>
  <si>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</si>
  <si>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</si>
  <si>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</si>
  <si>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</si>
  <si>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</si>
  <si>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</si>
  <si>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</si>
  <si>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</si>
  <si>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</si>
  <si>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</si>
  <si>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</si>
  <si>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</si>
  <si>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</si>
  <si>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</si>
  <si>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</si>
  <si>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</si>
  <si>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</si>
  <si>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</si>
  <si>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 друк полігр. прод, тран.  послуги)</t>
  </si>
  <si>
    <t>13/9</t>
  </si>
  <si>
    <t>Фінансовий результат від операційної діяльності</t>
  </si>
  <si>
    <t>14</t>
  </si>
  <si>
    <t>15</t>
  </si>
  <si>
    <t>17</t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</si>
  <si>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</si>
  <si>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</si>
  <si>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</si>
  <si>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</si>
  <si>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</si>
  <si>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</si>
  <si>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</si>
  <si>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</si>
  <si>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</si>
  <si>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</si>
  <si>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</si>
  <si>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</si>
  <si>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</si>
  <si>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</si>
  <si>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</si>
  <si>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</si>
  <si>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</si>
  <si>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</si>
  <si>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</si>
  <si>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</si>
  <si>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</si>
  <si>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</si>
  <si>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</si>
  <si>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</si>
  <si>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</si>
  <si>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</si>
  <si>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</si>
  <si>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</si>
  <si>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</si>
  <si>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</si>
  <si>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</si>
  <si>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</si>
  <si>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</si>
  <si>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</si>
  <si>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</si>
  <si>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</si>
  <si>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</si>
  <si>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</si>
  <si>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</si>
  <si>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</si>
  <si>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</si>
  <si>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</si>
  <si>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</si>
  <si>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</si>
  <si>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</si>
  <si>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</si>
  <si>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</si>
  <si>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</si>
  <si>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</si>
  <si>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</si>
  <si>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</si>
  <si>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</si>
  <si>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</si>
  <si>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</si>
  <si>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фонди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</si>
  <si>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</si>
  <si>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</si>
  <si>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</si>
  <si>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</si>
  <si>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</si>
  <si>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</si>
  <si>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</si>
  <si>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</si>
  <si>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</si>
  <si>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</si>
  <si>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</si>
  <si>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</si>
  <si>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</si>
  <si>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</si>
  <si>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</si>
  <si>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</si>
  <si>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t>ПДФО</t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</si>
  <si>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</si>
  <si>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</si>
  <si>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</si>
  <si>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</si>
  <si>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</si>
  <si>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</si>
  <si>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</si>
  <si>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</si>
  <si>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</si>
  <si>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</si>
  <si>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</si>
  <si>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</si>
  <si>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</si>
  <si>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</si>
  <si>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</si>
  <si>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</si>
  <si>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</si>
  <si>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</si>
  <si>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</si>
  <si>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</si>
  <si>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</si>
  <si>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</si>
  <si>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</si>
  <si>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</si>
  <si>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</si>
  <si>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</si>
  <si>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</si>
  <si>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</si>
  <si>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</si>
  <si>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</si>
  <si>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</si>
  <si>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</si>
  <si>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</si>
  <si>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</si>
  <si>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</si>
  <si>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</si>
  <si>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</si>
  <si>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</si>
  <si>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</si>
  <si>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</si>
  <si>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</si>
  <si>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</si>
  <si>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</si>
  <si>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</si>
  <si>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</si>
  <si>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</si>
  <si>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</si>
  <si>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</si>
  <si>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</si>
  <si>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</si>
  <si>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</si>
  <si>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</si>
  <si>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</si>
  <si>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</si>
  <si>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</si>
  <si>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</si>
  <si>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</si>
  <si>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</si>
  <si>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</si>
  <si>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</si>
  <si>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</si>
  <si>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</si>
  <si>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</si>
  <si>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</si>
  <si>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</si>
  <si>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</si>
  <si>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</si>
  <si>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</si>
  <si>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</si>
  <si>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</si>
  <si>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</si>
  <si>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</si>
  <si>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</si>
  <si>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</si>
  <si>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</si>
  <si>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</si>
  <si>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</si>
  <si>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</si>
  <si>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</si>
  <si>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</si>
  <si>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</si>
  <si>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</si>
  <si>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</si>
  <si>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</si>
  <si>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</si>
  <si>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</si>
  <si>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</si>
  <si>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</si>
  <si>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</si>
  <si>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</si>
  <si>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</si>
  <si>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</si>
  <si>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</si>
  <si>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</si>
  <si>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</si>
  <si>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</si>
  <si>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</si>
  <si>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</si>
  <si>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</si>
  <si>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</si>
  <si>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</si>
  <si>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</si>
  <si>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</si>
  <si>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</si>
  <si>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</si>
  <si>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</si>
  <si>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</si>
  <si>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</si>
  <si>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</si>
  <si>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</si>
  <si>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</si>
  <si>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</si>
  <si>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</si>
  <si>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</si>
  <si>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</si>
  <si>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</si>
  <si>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</si>
  <si>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</si>
  <si>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</si>
  <si>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</si>
  <si>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</si>
  <si>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</si>
  <si>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</si>
  <si>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</si>
  <si>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</si>
  <si>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</si>
  <si>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</si>
  <si>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</si>
  <si>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</si>
  <si>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</si>
  <si>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</si>
  <si>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</si>
  <si>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</si>
  <si>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</si>
  <si>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</si>
  <si>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</si>
  <si>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</si>
  <si>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</si>
  <si>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</si>
  <si>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</si>
  <si>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</si>
  <si>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</si>
  <si>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</si>
  <si>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</si>
  <si>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</si>
  <si>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</si>
  <si>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</si>
  <si>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</si>
  <si>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</si>
  <si>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</si>
  <si>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_____________________</t>
  </si>
  <si>
    <t>(посада)</t>
  </si>
  <si>
    <t>(підпис)</t>
  </si>
  <si>
    <t>(ініціали, прізвище)</t>
  </si>
  <si>
    <t xml:space="preserve">КП" БАРР" </t>
  </si>
  <si>
    <t>комунальне підприємство</t>
  </si>
  <si>
    <t>В.о. директора_____________________</t>
  </si>
  <si>
    <t>Л.В. Галака</t>
  </si>
  <si>
    <r>
      <t xml:space="preserve"> ПІДПРИЄМСТВА за </t>
    </r>
    <r>
      <rPr>
        <b/>
        <u/>
        <sz val="9"/>
        <color theme="1"/>
        <rFont val="Calibri"/>
        <family val="2"/>
        <charset val="204"/>
        <scheme val="minor"/>
      </rPr>
      <t xml:space="preserve"> 2023 рік</t>
    </r>
  </si>
  <si>
    <r>
      <t>Інші вирахування з доходу (</t>
    </r>
    <r>
      <rPr>
        <i/>
        <sz val="9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</si>
  <si>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9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</si>
  <si>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r>
      <t xml:space="preserve">Дохід від участі в капіталі </t>
    </r>
    <r>
      <rPr>
        <b/>
        <i/>
        <sz val="9"/>
        <color theme="1"/>
        <rFont val="Times New Roman"/>
        <family val="1"/>
        <charset val="204"/>
      </rPr>
      <t>(розшифрування)</t>
    </r>
  </si>
  <si>
    <r>
      <t>Втрати від участі в капіталі (</t>
    </r>
    <r>
      <rPr>
        <b/>
        <i/>
        <sz val="9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</si>
  <si>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9"/>
        <color theme="1"/>
        <rFont val="Times New Roman"/>
        <family val="1"/>
        <charset val="204"/>
      </rPr>
      <t>(розшифрування)</t>
    </r>
  </si>
  <si>
    <r>
      <t xml:space="preserve">Фінансові витрати </t>
    </r>
    <r>
      <rPr>
        <b/>
        <i/>
        <sz val="9"/>
        <color theme="1"/>
        <rFont val="Times New Roman"/>
        <family val="1"/>
        <charset val="204"/>
      </rPr>
      <t>(розшифрування)</t>
    </r>
  </si>
  <si>
    <r>
      <t>Сплата податків та зборів до місцевих бюджетів (податкові платежі), у тому числі: (</t>
    </r>
    <r>
      <rPr>
        <b/>
        <i/>
        <sz val="9"/>
        <color theme="1"/>
        <rFont val="Times New Roman"/>
        <family val="1"/>
        <charset val="204"/>
      </rPr>
      <t>розшифрувати</t>
    </r>
    <r>
      <rPr>
        <b/>
        <sz val="9"/>
        <color theme="1"/>
        <rFont val="Times New Roman"/>
        <family val="1"/>
        <charset val="204"/>
      </rPr>
      <t>)</t>
    </r>
  </si>
  <si>
    <r>
      <rPr>
        <b/>
        <sz val="9"/>
        <color theme="1"/>
        <rFont val="Times New Roman"/>
        <family val="1"/>
        <charset val="204"/>
      </rPr>
      <t>Середня кількість працівників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9"/>
        <rFont val="Times New Roman"/>
        <family val="1"/>
        <charset val="204"/>
      </rPr>
      <t>, у тому числі:</t>
    </r>
  </si>
  <si>
    <t>Галака Л.В.</t>
  </si>
  <si>
    <t>Організація заходів</t>
  </si>
  <si>
    <r>
      <t xml:space="preserve">Інші адміністративні витрати </t>
    </r>
    <r>
      <rPr>
        <i/>
        <sz val="9"/>
        <color theme="1"/>
        <rFont val="Times New Roman"/>
        <family val="1"/>
        <charset val="204"/>
      </rPr>
      <t>(обслуговування ОЗ, НМА, торгова марка</t>
    </r>
    <r>
      <rPr>
        <sz val="9"/>
        <color theme="1"/>
        <rFont val="Times New Roman"/>
        <family val="1"/>
        <charset val="204"/>
      </rPr>
      <t>)</t>
    </r>
  </si>
  <si>
    <t>Рішенням Виконавчого комітету Бучанської міської ради від 29.03.2024 № 2378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</si>
</sst>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₴_-;\-* #,##0.00\ _₴_-;_-* &quot;-&quot;??\ _₴_-;_-@_-"/>
    <numFmt numFmtId="164" formatCode="_(* #,##0_);_(* \(#,##0\);_(* &quot;-&quot;_);_(@_)"/>
    <numFmt numFmtId="165" formatCode="0.0"/>
    <numFmt numFmtId="166" formatCode="_(* #,##0.00_);_(* \(#,##0.00\);_(* &quot;-&quot;_);_(@_)"/>
    <numFmt numFmtId="167" formatCode="_-* #,##0.00_р_._-;\-* #,##0.00_р_._-;_-* &quot;-&quot;_р_._-;_-@_-"/>
    <numFmt numFmtId="168" formatCode="_(* #,##0.0_);_(* \(#,##0.0\);_(* &quot;-&quot;_);_(@_)"/>
    <numFmt numFmtId="169" formatCode="#,##0.0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u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9" fontId="7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165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right" vertical="center" wrapText="1"/>
    </xf>
    <xf numFmtId="166" fontId="7" fillId="0" borderId="1" xfId="0" applyNumberFormat="1" applyFont="1" applyBorder="1" applyAlignment="1">
      <alignment vertical="center" wrapText="1"/>
    </xf>
    <xf numFmtId="167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vertical="center" wrapText="1"/>
    </xf>
    <xf numFmtId="9" fontId="10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168" fontId="7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vertical="center" wrapText="1"/>
    </xf>
    <xf numFmtId="165" fontId="9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8" fillId="0" borderId="1" xfId="0" applyFont="1" applyBorder="1"/>
    <xf numFmtId="0" fontId="7" fillId="0" borderId="1" xfId="0" applyFont="1" applyBorder="1"/>
    <xf numFmtId="0" fontId="8" fillId="0" borderId="1" xfId="0" applyFont="1" applyBorder="1" applyAlignment="1">
      <alignment horizontal="right"/>
    </xf>
    <xf numFmtId="2" fontId="8" fillId="0" borderId="1" xfId="0" applyNumberFormat="1" applyFont="1" applyBorder="1"/>
    <xf numFmtId="2" fontId="7" fillId="0" borderId="1" xfId="0" applyNumberFormat="1" applyFont="1" applyBorder="1"/>
    <xf numFmtId="0" fontId="7" fillId="0" borderId="1" xfId="0" applyFont="1" applyBorder="1" applyAlignment="1">
      <alignment wrapText="1"/>
    </xf>
    <xf numFmtId="9" fontId="7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/>
    </xf>
    <xf numFmtId="0" fontId="8" fillId="0" borderId="0" xfId="0" applyFont="1"/>
    <xf numFmtId="9" fontId="8" fillId="0" borderId="0" xfId="0" applyNumberFormat="1" applyFont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169" fontId="7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3" fontId="7" fillId="0" borderId="1" xfId="0" applyNumberFormat="1" applyFont="1" applyBorder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0"/>
  <sheetViews>
    <sheetView tabSelected="1" workbookViewId="0">
      <selection activeCell="C7" sqref="C7:G7"/>
    </sheetView>
  </sheetViews>
  <sheetFormatPr defaultColWidth="12" defaultRowHeight="21" customHeight="1" x14ac:dyDescent="0.2"/>
  <cols>
    <col min="1" max="3" width="12" style="1"/>
    <col min="4" max="4" width="13.5703125" style="1" customWidth="1"/>
    <col min="5" max="16384" width="12" style="1"/>
  </cols>
  <sheetData>
    <row r="1" spans="1:7" ht="21" customHeight="1" x14ac:dyDescent="0.2">
      <c r="C1" s="2"/>
      <c r="D1" s="2"/>
      <c r="E1" s="2"/>
      <c r="F1" s="2"/>
      <c r="G1" s="3" t="s">
        <v>0</v>
      </c>
    </row>
    <row r="2" spans="1:7" ht="21" customHeight="1" x14ac:dyDescent="0.2">
      <c r="C2" s="56" t="s">
        <v>1</v>
      </c>
      <c r="D2" s="56"/>
      <c r="E2" s="56"/>
      <c r="F2" s="56"/>
      <c r="G2" s="56"/>
    </row>
    <row r="3" spans="1:7" ht="21" customHeight="1" x14ac:dyDescent="0.2">
      <c r="C3" s="56" t="s">
        <v>2</v>
      </c>
      <c r="D3" s="56"/>
      <c r="E3" s="56"/>
      <c r="F3" s="56"/>
      <c r="G3" s="56"/>
    </row>
    <row r="4" spans="1:7" ht="21" customHeight="1" x14ac:dyDescent="0.2">
      <c r="B4" s="2"/>
      <c r="C4" s="57" t="s">
        <v>3</v>
      </c>
      <c r="D4" s="57"/>
      <c r="E4" s="57"/>
      <c r="F4" s="57"/>
      <c r="G4" s="57"/>
    </row>
    <row r="5" spans="1:7" ht="21" customHeight="1" x14ac:dyDescent="0.2">
      <c r="B5" s="4"/>
      <c r="C5" s="4"/>
      <c r="D5" s="4"/>
      <c r="E5" s="4"/>
      <c r="F5" s="5"/>
      <c r="G5" s="5"/>
    </row>
    <row r="6" spans="1:7" ht="21" customHeight="1" x14ac:dyDescent="0.2">
      <c r="B6" s="4"/>
      <c r="C6" s="6" t="s">
        <v>4</v>
      </c>
      <c r="D6" s="4"/>
      <c r="E6" s="4"/>
      <c r="F6" s="6"/>
      <c r="G6" s="6"/>
    </row>
    <row r="7" spans="1:7" ht="21" customHeight="1" x14ac:dyDescent="0.2">
      <c r="B7" s="4"/>
      <c r="C7" s="58" t="s">
        <v>409</v>
      </c>
      <c r="D7" s="58"/>
      <c r="E7" s="58"/>
      <c r="F7" s="58"/>
      <c r="G7" s="58"/>
    </row>
    <row r="8" spans="1:7" ht="21" customHeight="1" x14ac:dyDescent="0.2">
      <c r="B8" s="4"/>
      <c r="C8" s="4"/>
      <c r="D8" s="4"/>
      <c r="E8" s="4"/>
      <c r="F8" s="5"/>
      <c r="G8" s="5"/>
    </row>
    <row r="9" spans="1:7" ht="21" customHeight="1" x14ac:dyDescent="0.2">
      <c r="B9" s="4"/>
    </row>
    <row r="10" spans="1:7" ht="21" customHeight="1" x14ac:dyDescent="0.2">
      <c r="B10" s="4"/>
      <c r="C10" s="4"/>
      <c r="D10" s="4"/>
      <c r="E10" s="4"/>
      <c r="F10" s="5"/>
      <c r="G10" s="5"/>
    </row>
    <row r="11" spans="1:7" ht="21" customHeight="1" x14ac:dyDescent="0.2">
      <c r="A11" s="7" t="s">
        <v>5</v>
      </c>
      <c r="B11" s="59" t="s">
        <v>393</v>
      </c>
      <c r="C11" s="59"/>
      <c r="D11" s="7" t="s">
        <v>6</v>
      </c>
      <c r="E11" s="59">
        <v>44148918</v>
      </c>
      <c r="F11" s="59"/>
      <c r="G11" s="59"/>
    </row>
    <row r="12" spans="1:7" ht="21" customHeight="1" x14ac:dyDescent="0.2">
      <c r="A12" s="7" t="s">
        <v>7</v>
      </c>
      <c r="B12" s="59"/>
      <c r="C12" s="59"/>
      <c r="D12" s="7" t="s">
        <v>8</v>
      </c>
      <c r="E12" s="59">
        <v>3210800000</v>
      </c>
      <c r="F12" s="59"/>
      <c r="G12" s="59"/>
    </row>
    <row r="13" spans="1:7" ht="32.25" customHeight="1" x14ac:dyDescent="0.2">
      <c r="A13" s="7" t="s">
        <v>9</v>
      </c>
      <c r="B13" s="59" t="s">
        <v>394</v>
      </c>
      <c r="C13" s="59"/>
      <c r="D13" s="7" t="s">
        <v>10</v>
      </c>
      <c r="E13" s="59">
        <v>430</v>
      </c>
      <c r="F13" s="59"/>
      <c r="G13" s="59"/>
    </row>
    <row r="14" spans="1:7" ht="39" customHeight="1" x14ac:dyDescent="0.2">
      <c r="A14" s="7" t="s">
        <v>11</v>
      </c>
      <c r="B14" s="59" t="s">
        <v>12</v>
      </c>
      <c r="C14" s="59"/>
      <c r="D14" s="7" t="s">
        <v>13</v>
      </c>
      <c r="E14" s="59" t="s">
        <v>14</v>
      </c>
      <c r="F14" s="59"/>
      <c r="G14" s="59"/>
    </row>
    <row r="15" spans="1:7" ht="40.5" customHeight="1" x14ac:dyDescent="0.2">
      <c r="A15" s="7" t="s">
        <v>15</v>
      </c>
      <c r="B15" s="59" t="s">
        <v>16</v>
      </c>
      <c r="C15" s="59"/>
      <c r="D15" s="8"/>
      <c r="E15" s="8"/>
      <c r="F15" s="8"/>
      <c r="G15" s="8"/>
    </row>
    <row r="16" spans="1:7" ht="39" customHeight="1" x14ac:dyDescent="0.2">
      <c r="A16" s="7" t="s">
        <v>17</v>
      </c>
      <c r="B16" s="59">
        <v>18.5</v>
      </c>
      <c r="C16" s="59"/>
      <c r="D16" s="8"/>
      <c r="E16" s="8"/>
      <c r="F16" s="8"/>
      <c r="G16" s="8"/>
    </row>
    <row r="17" spans="1:7" ht="36" customHeight="1" x14ac:dyDescent="0.2">
      <c r="A17" s="7" t="s">
        <v>18</v>
      </c>
      <c r="B17" s="59" t="s">
        <v>406</v>
      </c>
      <c r="C17" s="59"/>
      <c r="D17" s="8"/>
      <c r="E17" s="8"/>
      <c r="F17" s="8"/>
      <c r="G17" s="8"/>
    </row>
    <row r="18" spans="1:7" ht="28.5" customHeight="1" x14ac:dyDescent="0.2">
      <c r="A18" s="7" t="s">
        <v>19</v>
      </c>
      <c r="B18" s="59" t="s">
        <v>20</v>
      </c>
      <c r="C18" s="59"/>
      <c r="D18" s="8"/>
      <c r="E18" s="8"/>
      <c r="F18" s="8"/>
      <c r="G18" s="8"/>
    </row>
    <row r="19" spans="1:7" ht="21" customHeight="1" x14ac:dyDescent="0.2">
      <c r="A19" s="8"/>
      <c r="B19" s="60"/>
      <c r="C19" s="60"/>
      <c r="D19" s="60"/>
      <c r="E19" s="60"/>
      <c r="F19" s="60"/>
      <c r="G19" s="60"/>
    </row>
    <row r="20" spans="1:7" ht="21" customHeight="1" x14ac:dyDescent="0.2">
      <c r="A20" s="61" t="s">
        <v>21</v>
      </c>
      <c r="B20" s="61"/>
      <c r="C20" s="61"/>
      <c r="D20" s="61"/>
      <c r="E20" s="61"/>
      <c r="F20" s="61"/>
      <c r="G20" s="61"/>
    </row>
    <row r="21" spans="1:7" ht="21" customHeight="1" x14ac:dyDescent="0.2">
      <c r="A21" s="61" t="s">
        <v>397</v>
      </c>
      <c r="B21" s="61"/>
      <c r="C21" s="61"/>
      <c r="D21" s="61"/>
      <c r="E21" s="61"/>
      <c r="F21" s="61"/>
      <c r="G21" s="61"/>
    </row>
    <row r="22" spans="1:7" ht="21" customHeight="1" x14ac:dyDescent="0.2">
      <c r="A22" s="61" t="s">
        <v>22</v>
      </c>
      <c r="B22" s="61"/>
      <c r="C22" s="61"/>
      <c r="D22" s="61"/>
      <c r="E22" s="61"/>
      <c r="F22" s="61"/>
      <c r="G22" s="61"/>
    </row>
    <row r="23" spans="1:7" ht="21" customHeight="1" x14ac:dyDescent="0.2">
      <c r="A23" s="62"/>
      <c r="B23" s="62"/>
      <c r="C23" s="62"/>
      <c r="D23" s="62"/>
      <c r="E23" s="62"/>
      <c r="F23" s="62"/>
      <c r="G23" s="62"/>
    </row>
    <row r="24" spans="1:7" ht="21" customHeight="1" x14ac:dyDescent="0.2">
      <c r="A24" s="63"/>
      <c r="B24" s="63"/>
      <c r="C24" s="63" t="s">
        <v>23</v>
      </c>
      <c r="D24" s="63" t="s">
        <v>24</v>
      </c>
      <c r="E24" s="63" t="s">
        <v>25</v>
      </c>
      <c r="F24" s="63" t="s">
        <v>26</v>
      </c>
      <c r="G24" s="63" t="s">
        <v>27</v>
      </c>
    </row>
    <row r="25" spans="1:7" ht="21" customHeight="1" x14ac:dyDescent="0.2">
      <c r="A25" s="63"/>
      <c r="B25" s="63"/>
      <c r="C25" s="63"/>
      <c r="D25" s="63"/>
      <c r="E25" s="63"/>
      <c r="F25" s="63"/>
      <c r="G25" s="63"/>
    </row>
    <row r="26" spans="1:7" ht="21" customHeight="1" x14ac:dyDescent="0.2">
      <c r="A26" s="66" t="s">
        <v>28</v>
      </c>
      <c r="B26" s="66"/>
      <c r="C26" s="66"/>
      <c r="D26" s="66"/>
      <c r="E26" s="66"/>
      <c r="F26" s="66"/>
      <c r="G26" s="66"/>
    </row>
    <row r="27" spans="1:7" ht="34.5" customHeight="1" x14ac:dyDescent="0.2">
      <c r="A27" s="65" t="s">
        <v>29</v>
      </c>
      <c r="B27" s="65"/>
      <c r="C27" s="9">
        <v>1</v>
      </c>
      <c r="D27" s="17">
        <v>19.8</v>
      </c>
      <c r="E27" s="10"/>
      <c r="F27" s="9">
        <f>D27-E27</f>
        <v>19.8</v>
      </c>
      <c r="G27" s="11" t="e">
        <f>D27/E27-1</f>
        <v>#DIV/0!</v>
      </c>
    </row>
    <row r="28" spans="1:7" ht="21" customHeight="1" x14ac:dyDescent="0.2">
      <c r="A28" s="67" t="s">
        <v>30</v>
      </c>
      <c r="B28" s="67"/>
      <c r="C28" s="10">
        <v>2</v>
      </c>
      <c r="D28" s="12"/>
      <c r="E28" s="10"/>
      <c r="F28" s="10">
        <f t="shared" ref="F28:F91" si="0">D28-E28</f>
        <v>0</v>
      </c>
      <c r="G28" s="13" t="e">
        <f t="shared" ref="G28:G91" si="1">D28/E28-1</f>
        <v>#DIV/0!</v>
      </c>
    </row>
    <row r="29" spans="1:7" ht="21" customHeight="1" x14ac:dyDescent="0.2">
      <c r="A29" s="67" t="s">
        <v>31</v>
      </c>
      <c r="B29" s="67"/>
      <c r="C29" s="10">
        <v>3</v>
      </c>
      <c r="D29" s="12"/>
      <c r="E29" s="10"/>
      <c r="F29" s="10">
        <f t="shared" si="0"/>
        <v>0</v>
      </c>
      <c r="G29" s="13" t="e">
        <f t="shared" si="1"/>
        <v>#DIV/0!</v>
      </c>
    </row>
    <row r="30" spans="1:7" ht="21" customHeight="1" x14ac:dyDescent="0.2">
      <c r="A30" s="67" t="s">
        <v>398</v>
      </c>
      <c r="B30" s="67"/>
      <c r="C30" s="10">
        <v>4</v>
      </c>
      <c r="D30" s="10"/>
      <c r="E30" s="10"/>
      <c r="F30" s="10">
        <f t="shared" si="0"/>
        <v>0</v>
      </c>
      <c r="G30" s="13" t="e">
        <f t="shared" si="1"/>
        <v>#DIV/0!</v>
      </c>
    </row>
    <row r="31" spans="1:7" ht="35.25" customHeight="1" x14ac:dyDescent="0.2">
      <c r="A31" s="65" t="s">
        <v>399</v>
      </c>
      <c r="B31" s="65"/>
      <c r="C31" s="9">
        <v>5</v>
      </c>
      <c r="D31" s="9">
        <v>19.8</v>
      </c>
      <c r="E31" s="9">
        <f t="shared" ref="E31" si="2">E27-E28-E29-E30</f>
        <v>0</v>
      </c>
      <c r="F31" s="9">
        <f t="shared" si="0"/>
        <v>19.8</v>
      </c>
      <c r="G31" s="11" t="e">
        <f t="shared" si="1"/>
        <v>#DIV/0!</v>
      </c>
    </row>
    <row r="32" spans="1:7" ht="33" customHeight="1" x14ac:dyDescent="0.2">
      <c r="A32" s="64" t="s">
        <v>407</v>
      </c>
      <c r="B32" s="64"/>
      <c r="C32" s="14" t="s">
        <v>32</v>
      </c>
      <c r="D32" s="54">
        <v>19.8</v>
      </c>
      <c r="E32" s="10"/>
      <c r="F32" s="10">
        <f t="shared" si="0"/>
        <v>19.8</v>
      </c>
      <c r="G32" s="13" t="e">
        <f t="shared" si="1"/>
        <v>#DIV/0!</v>
      </c>
    </row>
    <row r="33" spans="1:7" ht="47.25" customHeight="1" x14ac:dyDescent="0.2">
      <c r="A33" s="64"/>
      <c r="B33" s="64"/>
      <c r="C33" s="14" t="s">
        <v>33</v>
      </c>
      <c r="D33" s="10"/>
      <c r="E33" s="10"/>
      <c r="F33" s="10">
        <f t="shared" si="0"/>
        <v>0</v>
      </c>
      <c r="G33" s="13" t="e">
        <f t="shared" si="1"/>
        <v>#DIV/0!</v>
      </c>
    </row>
    <row r="34" spans="1:7" ht="21" customHeight="1" x14ac:dyDescent="0.2">
      <c r="A34" s="64"/>
      <c r="B34" s="64"/>
      <c r="C34" s="14" t="s">
        <v>34</v>
      </c>
      <c r="D34" s="10"/>
      <c r="E34" s="10"/>
      <c r="F34" s="10">
        <f t="shared" si="0"/>
        <v>0</v>
      </c>
      <c r="G34" s="13" t="e">
        <f t="shared" si="1"/>
        <v>#DIV/0!</v>
      </c>
    </row>
    <row r="35" spans="1:7" ht="21" customHeight="1" x14ac:dyDescent="0.2">
      <c r="A35" s="64"/>
      <c r="B35" s="64"/>
      <c r="C35" s="14" t="s">
        <v>35</v>
      </c>
      <c r="D35" s="10"/>
      <c r="E35" s="10"/>
      <c r="F35" s="10">
        <f t="shared" si="0"/>
        <v>0</v>
      </c>
      <c r="G35" s="13" t="e">
        <f t="shared" si="1"/>
        <v>#DIV/0!</v>
      </c>
    </row>
    <row r="36" spans="1:7" ht="21" customHeight="1" x14ac:dyDescent="0.2">
      <c r="A36" s="64"/>
      <c r="B36" s="64"/>
      <c r="C36" s="14" t="s">
        <v>36</v>
      </c>
      <c r="D36" s="10"/>
      <c r="E36" s="10"/>
      <c r="F36" s="10">
        <f t="shared" si="0"/>
        <v>0</v>
      </c>
      <c r="G36" s="13" t="e">
        <f t="shared" si="1"/>
        <v>#DIV/0!</v>
      </c>
    </row>
    <row r="37" spans="1:7" ht="32.25" customHeight="1" x14ac:dyDescent="0.2">
      <c r="A37" s="65" t="s">
        <v>37</v>
      </c>
      <c r="B37" s="65"/>
      <c r="C37" s="9">
        <v>6</v>
      </c>
      <c r="D37" s="9">
        <f>SUM(D38:D46)</f>
        <v>0</v>
      </c>
      <c r="E37" s="9">
        <f t="shared" ref="E37" si="3">SUM(E38:E46)</f>
        <v>0</v>
      </c>
      <c r="F37" s="9">
        <f t="shared" si="0"/>
        <v>0</v>
      </c>
      <c r="G37" s="11" t="e">
        <f t="shared" si="1"/>
        <v>#DIV/0!</v>
      </c>
    </row>
    <row r="38" spans="1:7" ht="21" customHeight="1" x14ac:dyDescent="0.2">
      <c r="A38" s="67" t="s">
        <v>38</v>
      </c>
      <c r="B38" s="67"/>
      <c r="C38" s="14" t="s">
        <v>39</v>
      </c>
      <c r="D38" s="10"/>
      <c r="E38" s="10"/>
      <c r="F38" s="10">
        <f t="shared" si="0"/>
        <v>0</v>
      </c>
      <c r="G38" s="13" t="e">
        <f t="shared" si="1"/>
        <v>#DIV/0!</v>
      </c>
    </row>
    <row r="39" spans="1:7" ht="21" customHeight="1" x14ac:dyDescent="0.2">
      <c r="A39" s="67" t="s">
        <v>40</v>
      </c>
      <c r="B39" s="67"/>
      <c r="C39" s="14" t="s">
        <v>41</v>
      </c>
      <c r="D39" s="10"/>
      <c r="E39" s="10"/>
      <c r="F39" s="10">
        <f t="shared" si="0"/>
        <v>0</v>
      </c>
      <c r="G39" s="13" t="e">
        <f t="shared" si="1"/>
        <v>#DIV/0!</v>
      </c>
    </row>
    <row r="40" spans="1:7" ht="21" customHeight="1" x14ac:dyDescent="0.2">
      <c r="A40" s="67" t="s">
        <v>42</v>
      </c>
      <c r="B40" s="67"/>
      <c r="C40" s="14" t="s">
        <v>43</v>
      </c>
      <c r="D40" s="10"/>
      <c r="E40" s="10"/>
      <c r="F40" s="10">
        <f t="shared" si="0"/>
        <v>0</v>
      </c>
      <c r="G40" s="13" t="e">
        <f t="shared" si="1"/>
        <v>#DIV/0!</v>
      </c>
    </row>
    <row r="41" spans="1:7" ht="21" customHeight="1" x14ac:dyDescent="0.2">
      <c r="A41" s="67" t="s">
        <v>44</v>
      </c>
      <c r="B41" s="67"/>
      <c r="C41" s="14" t="s">
        <v>45</v>
      </c>
      <c r="D41" s="10"/>
      <c r="E41" s="10"/>
      <c r="F41" s="10">
        <f t="shared" si="0"/>
        <v>0</v>
      </c>
      <c r="G41" s="13" t="e">
        <f t="shared" si="1"/>
        <v>#DIV/0!</v>
      </c>
    </row>
    <row r="42" spans="1:7" ht="21" customHeight="1" x14ac:dyDescent="0.2">
      <c r="A42" s="67" t="s">
        <v>46</v>
      </c>
      <c r="B42" s="67"/>
      <c r="C42" s="14" t="s">
        <v>47</v>
      </c>
      <c r="D42" s="10"/>
      <c r="E42" s="10"/>
      <c r="F42" s="10">
        <f t="shared" si="0"/>
        <v>0</v>
      </c>
      <c r="G42" s="13" t="e">
        <f t="shared" si="1"/>
        <v>#DIV/0!</v>
      </c>
    </row>
    <row r="43" spans="1:7" ht="21" customHeight="1" x14ac:dyDescent="0.2">
      <c r="A43" s="67" t="s">
        <v>48</v>
      </c>
      <c r="B43" s="67"/>
      <c r="C43" s="14" t="s">
        <v>49</v>
      </c>
      <c r="D43" s="10"/>
      <c r="E43" s="10"/>
      <c r="F43" s="10">
        <f t="shared" si="0"/>
        <v>0</v>
      </c>
      <c r="G43" s="13" t="e">
        <f t="shared" si="1"/>
        <v>#DIV/0!</v>
      </c>
    </row>
    <row r="44" spans="1:7" ht="63.75" customHeight="1" x14ac:dyDescent="0.2">
      <c r="A44" s="67" t="s">
        <v>50</v>
      </c>
      <c r="B44" s="67"/>
      <c r="C44" s="14" t="s">
        <v>51</v>
      </c>
      <c r="D44" s="10"/>
      <c r="E44" s="10"/>
      <c r="F44" s="10">
        <f t="shared" si="0"/>
        <v>0</v>
      </c>
      <c r="G44" s="13" t="e">
        <f t="shared" si="1"/>
        <v>#DIV/0!</v>
      </c>
    </row>
    <row r="45" spans="1:7" ht="30.75" customHeight="1" x14ac:dyDescent="0.2">
      <c r="A45" s="67" t="s">
        <v>52</v>
      </c>
      <c r="B45" s="67"/>
      <c r="C45" s="14" t="s">
        <v>53</v>
      </c>
      <c r="D45" s="10"/>
      <c r="E45" s="10"/>
      <c r="F45" s="10">
        <f t="shared" si="0"/>
        <v>0</v>
      </c>
      <c r="G45" s="13" t="e">
        <f t="shared" si="1"/>
        <v>#DIV/0!</v>
      </c>
    </row>
    <row r="46" spans="1:7" ht="21" customHeight="1" x14ac:dyDescent="0.2">
      <c r="A46" s="67" t="s">
        <v>54</v>
      </c>
      <c r="B46" s="67"/>
      <c r="C46" s="14" t="s">
        <v>55</v>
      </c>
      <c r="D46" s="10"/>
      <c r="E46" s="10"/>
      <c r="F46" s="10">
        <f t="shared" si="0"/>
        <v>0</v>
      </c>
      <c r="G46" s="13" t="e">
        <f t="shared" si="1"/>
        <v>#DIV/0!</v>
      </c>
    </row>
    <row r="47" spans="1:7" ht="21" customHeight="1" x14ac:dyDescent="0.2">
      <c r="A47" s="65" t="s">
        <v>56</v>
      </c>
      <c r="B47" s="65"/>
      <c r="C47" s="9">
        <v>7</v>
      </c>
      <c r="D47" s="52">
        <f>D31-D37</f>
        <v>19.8</v>
      </c>
      <c r="E47" s="15">
        <f t="shared" ref="E47" si="4">E31-E37</f>
        <v>0</v>
      </c>
      <c r="F47" s="9">
        <f t="shared" si="0"/>
        <v>19.8</v>
      </c>
      <c r="G47" s="11" t="e">
        <f t="shared" si="1"/>
        <v>#DIV/0!</v>
      </c>
    </row>
    <row r="48" spans="1:7" ht="21" customHeight="1" x14ac:dyDescent="0.2">
      <c r="A48" s="65" t="s">
        <v>57</v>
      </c>
      <c r="B48" s="65"/>
      <c r="C48" s="9">
        <v>8</v>
      </c>
      <c r="D48" s="16">
        <v>1729.3</v>
      </c>
      <c r="E48" s="9">
        <v>2910.6</v>
      </c>
      <c r="F48" s="9">
        <f t="shared" si="0"/>
        <v>-1181.3</v>
      </c>
      <c r="G48" s="11">
        <f t="shared" si="1"/>
        <v>-0.40586133443276295</v>
      </c>
    </row>
    <row r="49" spans="1:7" ht="21" customHeight="1" x14ac:dyDescent="0.2">
      <c r="A49" s="67" t="s">
        <v>58</v>
      </c>
      <c r="B49" s="67"/>
      <c r="C49" s="10"/>
      <c r="D49" s="10"/>
      <c r="E49" s="10"/>
      <c r="F49" s="10">
        <f t="shared" si="0"/>
        <v>0</v>
      </c>
      <c r="G49" s="13" t="e">
        <f t="shared" si="1"/>
        <v>#DIV/0!</v>
      </c>
    </row>
    <row r="50" spans="1:7" ht="24" customHeight="1" x14ac:dyDescent="0.2">
      <c r="A50" s="67" t="s">
        <v>59</v>
      </c>
      <c r="B50" s="67"/>
      <c r="C50" s="14" t="s">
        <v>60</v>
      </c>
      <c r="D50" s="10"/>
      <c r="E50" s="10"/>
      <c r="F50" s="10">
        <f t="shared" si="0"/>
        <v>0</v>
      </c>
      <c r="G50" s="13" t="e">
        <f t="shared" si="1"/>
        <v>#DIV/0!</v>
      </c>
    </row>
    <row r="51" spans="1:7" ht="24.75" customHeight="1" x14ac:dyDescent="0.2">
      <c r="A51" s="67" t="s">
        <v>61</v>
      </c>
      <c r="B51" s="67"/>
      <c r="C51" s="14" t="s">
        <v>62</v>
      </c>
      <c r="D51" s="10"/>
      <c r="E51" s="10"/>
      <c r="F51" s="10">
        <f t="shared" si="0"/>
        <v>0</v>
      </c>
      <c r="G51" s="13" t="e">
        <f t="shared" si="1"/>
        <v>#DIV/0!</v>
      </c>
    </row>
    <row r="52" spans="1:7" ht="38.25" customHeight="1" x14ac:dyDescent="0.2">
      <c r="A52" s="67" t="s">
        <v>63</v>
      </c>
      <c r="B52" s="67"/>
      <c r="C52" s="14" t="s">
        <v>64</v>
      </c>
      <c r="D52" s="10"/>
      <c r="E52" s="10"/>
      <c r="F52" s="10">
        <f t="shared" si="0"/>
        <v>0</v>
      </c>
      <c r="G52" s="13" t="e">
        <f t="shared" si="1"/>
        <v>#DIV/0!</v>
      </c>
    </row>
    <row r="53" spans="1:7" ht="24.75" customHeight="1" x14ac:dyDescent="0.2">
      <c r="A53" s="67" t="s">
        <v>65</v>
      </c>
      <c r="B53" s="67"/>
      <c r="C53" s="14" t="s">
        <v>66</v>
      </c>
      <c r="D53" s="10"/>
      <c r="E53" s="10"/>
      <c r="F53" s="10">
        <f t="shared" si="0"/>
        <v>0</v>
      </c>
      <c r="G53" s="13" t="e">
        <f t="shared" si="1"/>
        <v>#DIV/0!</v>
      </c>
    </row>
    <row r="54" spans="1:7" ht="21" customHeight="1" x14ac:dyDescent="0.2">
      <c r="A54" s="67" t="s">
        <v>67</v>
      </c>
      <c r="B54" s="67"/>
      <c r="C54" s="14" t="s">
        <v>68</v>
      </c>
      <c r="D54" s="10"/>
      <c r="E54" s="17"/>
      <c r="F54" s="10">
        <f t="shared" si="0"/>
        <v>0</v>
      </c>
      <c r="G54" s="13" t="e">
        <f t="shared" si="1"/>
        <v>#DIV/0!</v>
      </c>
    </row>
    <row r="55" spans="1:7" ht="21" customHeight="1" x14ac:dyDescent="0.2">
      <c r="A55" s="67" t="s">
        <v>69</v>
      </c>
      <c r="B55" s="67"/>
      <c r="C55" s="14" t="s">
        <v>70</v>
      </c>
      <c r="D55" s="10">
        <v>84.7</v>
      </c>
      <c r="E55" s="17">
        <v>87.5</v>
      </c>
      <c r="F55" s="10">
        <f t="shared" si="0"/>
        <v>-2.7999999999999972</v>
      </c>
      <c r="G55" s="13">
        <f t="shared" si="1"/>
        <v>-3.1999999999999917E-2</v>
      </c>
    </row>
    <row r="56" spans="1:7" ht="21" customHeight="1" x14ac:dyDescent="0.2">
      <c r="A56" s="67" t="s">
        <v>71</v>
      </c>
      <c r="B56" s="67"/>
      <c r="C56" s="14" t="s">
        <v>72</v>
      </c>
      <c r="D56" s="10"/>
      <c r="E56" s="17"/>
      <c r="F56" s="10">
        <f t="shared" si="0"/>
        <v>0</v>
      </c>
      <c r="G56" s="13" t="e">
        <f t="shared" si="1"/>
        <v>#DIV/0!</v>
      </c>
    </row>
    <row r="57" spans="1:7" ht="21" customHeight="1" x14ac:dyDescent="0.2">
      <c r="A57" s="67" t="s">
        <v>46</v>
      </c>
      <c r="B57" s="67"/>
      <c r="C57" s="14" t="s">
        <v>73</v>
      </c>
      <c r="D57" s="18">
        <v>720.9</v>
      </c>
      <c r="E57" s="17">
        <v>1385.9</v>
      </c>
      <c r="F57" s="10">
        <f t="shared" si="0"/>
        <v>-665.00000000000011</v>
      </c>
      <c r="G57" s="13">
        <f t="shared" si="1"/>
        <v>-0.47983259975467207</v>
      </c>
    </row>
    <row r="58" spans="1:7" ht="21" customHeight="1" x14ac:dyDescent="0.2">
      <c r="A58" s="67" t="s">
        <v>48</v>
      </c>
      <c r="B58" s="67"/>
      <c r="C58" s="14" t="s">
        <v>74</v>
      </c>
      <c r="D58" s="10">
        <v>158.6</v>
      </c>
      <c r="E58" s="17">
        <v>308.7</v>
      </c>
      <c r="F58" s="10">
        <f t="shared" si="0"/>
        <v>-150.1</v>
      </c>
      <c r="G58" s="13">
        <f t="shared" si="1"/>
        <v>-0.48623258827340465</v>
      </c>
    </row>
    <row r="59" spans="1:7" ht="48" customHeight="1" x14ac:dyDescent="0.2">
      <c r="A59" s="67" t="s">
        <v>75</v>
      </c>
      <c r="B59" s="67"/>
      <c r="C59" s="14" t="s">
        <v>76</v>
      </c>
      <c r="D59" s="10"/>
      <c r="E59" s="17"/>
      <c r="F59" s="10">
        <f t="shared" si="0"/>
        <v>0</v>
      </c>
      <c r="G59" s="13" t="e">
        <f t="shared" si="1"/>
        <v>#DIV/0!</v>
      </c>
    </row>
    <row r="60" spans="1:7" ht="47.25" customHeight="1" x14ac:dyDescent="0.2">
      <c r="A60" s="67" t="s">
        <v>77</v>
      </c>
      <c r="B60" s="67"/>
      <c r="C60" s="14" t="s">
        <v>78</v>
      </c>
      <c r="D60" s="10"/>
      <c r="E60" s="17"/>
      <c r="F60" s="10">
        <f t="shared" si="0"/>
        <v>0</v>
      </c>
      <c r="G60" s="13" t="e">
        <f t="shared" si="1"/>
        <v>#DIV/0!</v>
      </c>
    </row>
    <row r="61" spans="1:7" ht="45" customHeight="1" x14ac:dyDescent="0.2">
      <c r="A61" s="67" t="s">
        <v>79</v>
      </c>
      <c r="B61" s="67"/>
      <c r="C61" s="14" t="s">
        <v>80</v>
      </c>
      <c r="D61" s="10"/>
      <c r="E61" s="17"/>
      <c r="F61" s="10">
        <f t="shared" si="0"/>
        <v>0</v>
      </c>
      <c r="G61" s="13" t="e">
        <f t="shared" si="1"/>
        <v>#DIV/0!</v>
      </c>
    </row>
    <row r="62" spans="1:7" ht="35.25" customHeight="1" x14ac:dyDescent="0.2">
      <c r="A62" s="67" t="s">
        <v>81</v>
      </c>
      <c r="B62" s="67"/>
      <c r="C62" s="14" t="s">
        <v>82</v>
      </c>
      <c r="D62" s="10"/>
      <c r="E62" s="17"/>
      <c r="F62" s="10">
        <f t="shared" si="0"/>
        <v>0</v>
      </c>
      <c r="G62" s="13" t="e">
        <f t="shared" si="1"/>
        <v>#DIV/0!</v>
      </c>
    </row>
    <row r="63" spans="1:7" ht="21" customHeight="1" x14ac:dyDescent="0.2">
      <c r="A63" s="67" t="s">
        <v>83</v>
      </c>
      <c r="B63" s="67"/>
      <c r="C63" s="14" t="s">
        <v>84</v>
      </c>
      <c r="D63" s="10"/>
      <c r="E63" s="17"/>
      <c r="F63" s="10">
        <f t="shared" si="0"/>
        <v>0</v>
      </c>
      <c r="G63" s="13" t="e">
        <f t="shared" si="1"/>
        <v>#DIV/0!</v>
      </c>
    </row>
    <row r="64" spans="1:7" ht="21" customHeight="1" x14ac:dyDescent="0.2">
      <c r="A64" s="67" t="s">
        <v>85</v>
      </c>
      <c r="B64" s="67"/>
      <c r="C64" s="14" t="s">
        <v>86</v>
      </c>
      <c r="D64" s="10"/>
      <c r="E64" s="17"/>
      <c r="F64" s="10">
        <f t="shared" si="0"/>
        <v>0</v>
      </c>
      <c r="G64" s="13" t="e">
        <f t="shared" si="1"/>
        <v>#DIV/0!</v>
      </c>
    </row>
    <row r="65" spans="1:7" ht="36.75" customHeight="1" x14ac:dyDescent="0.2">
      <c r="A65" s="67" t="s">
        <v>87</v>
      </c>
      <c r="B65" s="67"/>
      <c r="C65" s="14" t="s">
        <v>88</v>
      </c>
      <c r="D65" s="10"/>
      <c r="E65" s="17"/>
      <c r="F65" s="10">
        <f t="shared" si="0"/>
        <v>0</v>
      </c>
      <c r="G65" s="13" t="e">
        <f t="shared" si="1"/>
        <v>#DIV/0!</v>
      </c>
    </row>
    <row r="66" spans="1:7" ht="36.75" customHeight="1" x14ac:dyDescent="0.2">
      <c r="A66" s="67" t="s">
        <v>89</v>
      </c>
      <c r="B66" s="67"/>
      <c r="C66" s="14" t="s">
        <v>90</v>
      </c>
      <c r="D66" s="10"/>
      <c r="E66" s="17"/>
      <c r="F66" s="10">
        <f t="shared" si="0"/>
        <v>0</v>
      </c>
      <c r="G66" s="13" t="e">
        <f t="shared" si="1"/>
        <v>#DIV/0!</v>
      </c>
    </row>
    <row r="67" spans="1:7" ht="33.75" customHeight="1" x14ac:dyDescent="0.2">
      <c r="A67" s="67" t="s">
        <v>91</v>
      </c>
      <c r="B67" s="67"/>
      <c r="C67" s="14" t="s">
        <v>92</v>
      </c>
      <c r="D67" s="10"/>
      <c r="E67" s="17"/>
      <c r="F67" s="10">
        <f t="shared" si="0"/>
        <v>0</v>
      </c>
      <c r="G67" s="13" t="e">
        <f t="shared" si="1"/>
        <v>#DIV/0!</v>
      </c>
    </row>
    <row r="68" spans="1:7" ht="21" customHeight="1" x14ac:dyDescent="0.2">
      <c r="A68" s="67" t="s">
        <v>93</v>
      </c>
      <c r="B68" s="67"/>
      <c r="C68" s="14" t="s">
        <v>94</v>
      </c>
      <c r="D68" s="10"/>
      <c r="E68" s="17"/>
      <c r="F68" s="10">
        <f t="shared" si="0"/>
        <v>0</v>
      </c>
      <c r="G68" s="13" t="e">
        <f t="shared" si="1"/>
        <v>#DIV/0!</v>
      </c>
    </row>
    <row r="69" spans="1:7" ht="21" customHeight="1" x14ac:dyDescent="0.2">
      <c r="A69" s="67" t="s">
        <v>40</v>
      </c>
      <c r="B69" s="67"/>
      <c r="C69" s="14" t="s">
        <v>95</v>
      </c>
      <c r="D69" s="10">
        <v>1.6</v>
      </c>
      <c r="E69" s="17"/>
      <c r="F69" s="10">
        <v>1.6</v>
      </c>
      <c r="G69" s="13" t="e">
        <f t="shared" si="1"/>
        <v>#DIV/0!</v>
      </c>
    </row>
    <row r="70" spans="1:7" ht="21" customHeight="1" x14ac:dyDescent="0.2">
      <c r="A70" s="67" t="s">
        <v>42</v>
      </c>
      <c r="B70" s="67"/>
      <c r="C70" s="14" t="s">
        <v>96</v>
      </c>
      <c r="D70" s="10">
        <v>362.5</v>
      </c>
      <c r="E70" s="17">
        <v>401.4</v>
      </c>
      <c r="F70" s="10">
        <f t="shared" si="0"/>
        <v>-38.899999999999977</v>
      </c>
      <c r="G70" s="13">
        <f t="shared" si="1"/>
        <v>-9.69108121574489E-2</v>
      </c>
    </row>
    <row r="71" spans="1:7" ht="21" customHeight="1" x14ac:dyDescent="0.2">
      <c r="A71" s="67" t="s">
        <v>44</v>
      </c>
      <c r="B71" s="67"/>
      <c r="C71" s="14" t="s">
        <v>97</v>
      </c>
      <c r="D71" s="10">
        <v>369.8</v>
      </c>
      <c r="E71" s="17">
        <v>561.1</v>
      </c>
      <c r="F71" s="10">
        <f t="shared" si="0"/>
        <v>-191.3</v>
      </c>
      <c r="G71" s="13">
        <f t="shared" si="1"/>
        <v>-0.34093744430582784</v>
      </c>
    </row>
    <row r="72" spans="1:7" ht="21" customHeight="1" x14ac:dyDescent="0.2">
      <c r="A72" s="67" t="s">
        <v>98</v>
      </c>
      <c r="B72" s="67"/>
      <c r="C72" s="14" t="s">
        <v>99</v>
      </c>
      <c r="D72" s="10"/>
      <c r="E72" s="17"/>
      <c r="F72" s="10">
        <f t="shared" si="0"/>
        <v>0</v>
      </c>
      <c r="G72" s="13" t="e">
        <f t="shared" si="1"/>
        <v>#DIV/0!</v>
      </c>
    </row>
    <row r="73" spans="1:7" ht="21" customHeight="1" x14ac:dyDescent="0.2">
      <c r="A73" s="67" t="s">
        <v>100</v>
      </c>
      <c r="B73" s="67"/>
      <c r="C73" s="14" t="s">
        <v>101</v>
      </c>
      <c r="D73" s="10"/>
      <c r="E73" s="17"/>
      <c r="F73" s="10">
        <f t="shared" si="0"/>
        <v>0</v>
      </c>
      <c r="G73" s="13" t="e">
        <f t="shared" si="1"/>
        <v>#DIV/0!</v>
      </c>
    </row>
    <row r="74" spans="1:7" ht="21" customHeight="1" x14ac:dyDescent="0.2">
      <c r="A74" s="67" t="s">
        <v>102</v>
      </c>
      <c r="B74" s="67"/>
      <c r="C74" s="14" t="s">
        <v>103</v>
      </c>
      <c r="D74" s="10">
        <v>0.2</v>
      </c>
      <c r="E74" s="17"/>
      <c r="F74" s="10">
        <f t="shared" si="0"/>
        <v>0.2</v>
      </c>
      <c r="G74" s="13" t="e">
        <f t="shared" si="1"/>
        <v>#DIV/0!</v>
      </c>
    </row>
    <row r="75" spans="1:7" ht="21" customHeight="1" x14ac:dyDescent="0.2">
      <c r="A75" s="67" t="s">
        <v>104</v>
      </c>
      <c r="B75" s="67"/>
      <c r="C75" s="14" t="s">
        <v>105</v>
      </c>
      <c r="D75" s="17">
        <v>0.6</v>
      </c>
      <c r="E75" s="17">
        <v>0.6</v>
      </c>
      <c r="F75" s="17">
        <f t="shared" si="0"/>
        <v>0</v>
      </c>
      <c r="G75" s="13">
        <f t="shared" si="1"/>
        <v>0</v>
      </c>
    </row>
    <row r="76" spans="1:7" ht="21" customHeight="1" x14ac:dyDescent="0.2">
      <c r="A76" s="67" t="s">
        <v>106</v>
      </c>
      <c r="B76" s="67"/>
      <c r="C76" s="14" t="s">
        <v>107</v>
      </c>
      <c r="D76" s="10"/>
      <c r="E76" s="17">
        <v>35.44</v>
      </c>
      <c r="F76" s="10">
        <f t="shared" si="0"/>
        <v>-35.44</v>
      </c>
      <c r="G76" s="13">
        <f t="shared" si="1"/>
        <v>-1</v>
      </c>
    </row>
    <row r="77" spans="1:7" ht="21" customHeight="1" x14ac:dyDescent="0.2">
      <c r="A77" s="67" t="s">
        <v>108</v>
      </c>
      <c r="B77" s="67"/>
      <c r="C77" s="14" t="s">
        <v>109</v>
      </c>
      <c r="D77" s="10">
        <v>8.1</v>
      </c>
      <c r="E77" s="17">
        <v>12.4</v>
      </c>
      <c r="F77" s="10">
        <f t="shared" si="0"/>
        <v>-4.3000000000000007</v>
      </c>
      <c r="G77" s="13">
        <f t="shared" si="1"/>
        <v>-0.34677419354838712</v>
      </c>
    </row>
    <row r="78" spans="1:7" ht="41.25" customHeight="1" x14ac:dyDescent="0.2">
      <c r="A78" s="67" t="s">
        <v>408</v>
      </c>
      <c r="B78" s="67"/>
      <c r="C78" s="14" t="s">
        <v>110</v>
      </c>
      <c r="D78" s="18">
        <v>22.3</v>
      </c>
      <c r="E78" s="17">
        <v>117.6</v>
      </c>
      <c r="F78" s="17">
        <f t="shared" si="0"/>
        <v>-95.3</v>
      </c>
      <c r="G78" s="13">
        <f t="shared" si="1"/>
        <v>-0.81037414965986398</v>
      </c>
    </row>
    <row r="79" spans="1:7" ht="21" customHeight="1" x14ac:dyDescent="0.2">
      <c r="A79" s="65" t="s">
        <v>111</v>
      </c>
      <c r="B79" s="65"/>
      <c r="C79" s="9">
        <v>9</v>
      </c>
      <c r="D79" s="9">
        <f>SUM(D80:D86)</f>
        <v>0</v>
      </c>
      <c r="E79" s="16">
        <f t="shared" ref="E79" si="5">SUM(E80:E86)</f>
        <v>0</v>
      </c>
      <c r="F79" s="9">
        <f t="shared" si="0"/>
        <v>0</v>
      </c>
      <c r="G79" s="11" t="e">
        <f t="shared" si="1"/>
        <v>#DIV/0!</v>
      </c>
    </row>
    <row r="80" spans="1:7" ht="21" customHeight="1" x14ac:dyDescent="0.2">
      <c r="A80" s="67" t="s">
        <v>112</v>
      </c>
      <c r="B80" s="67"/>
      <c r="C80" s="14" t="s">
        <v>113</v>
      </c>
      <c r="D80" s="10"/>
      <c r="E80" s="17"/>
      <c r="F80" s="10">
        <f t="shared" si="0"/>
        <v>0</v>
      </c>
      <c r="G80" s="13" t="e">
        <f t="shared" si="1"/>
        <v>#DIV/0!</v>
      </c>
    </row>
    <row r="81" spans="1:7" ht="21" customHeight="1" x14ac:dyDescent="0.2">
      <c r="A81" s="67" t="s">
        <v>114</v>
      </c>
      <c r="B81" s="67"/>
      <c r="C81" s="14" t="s">
        <v>115</v>
      </c>
      <c r="D81" s="10"/>
      <c r="E81" s="17"/>
      <c r="F81" s="10">
        <f t="shared" si="0"/>
        <v>0</v>
      </c>
      <c r="G81" s="13" t="e">
        <f t="shared" si="1"/>
        <v>#DIV/0!</v>
      </c>
    </row>
    <row r="82" spans="1:7" ht="21" customHeight="1" x14ac:dyDescent="0.2">
      <c r="A82" s="67" t="s">
        <v>46</v>
      </c>
      <c r="B82" s="67"/>
      <c r="C82" s="14" t="s">
        <v>116</v>
      </c>
      <c r="D82" s="10"/>
      <c r="E82" s="17"/>
      <c r="F82" s="10">
        <f t="shared" si="0"/>
        <v>0</v>
      </c>
      <c r="G82" s="13" t="e">
        <f t="shared" si="1"/>
        <v>#DIV/0!</v>
      </c>
    </row>
    <row r="83" spans="1:7" ht="21" customHeight="1" x14ac:dyDescent="0.2">
      <c r="A83" s="67" t="s">
        <v>117</v>
      </c>
      <c r="B83" s="67"/>
      <c r="C83" s="14" t="s">
        <v>118</v>
      </c>
      <c r="D83" s="10"/>
      <c r="E83" s="17"/>
      <c r="F83" s="10">
        <f t="shared" si="0"/>
        <v>0</v>
      </c>
      <c r="G83" s="13" t="e">
        <f t="shared" si="1"/>
        <v>#DIV/0!</v>
      </c>
    </row>
    <row r="84" spans="1:7" ht="27.75" customHeight="1" x14ac:dyDescent="0.2">
      <c r="A84" s="67" t="s">
        <v>119</v>
      </c>
      <c r="B84" s="67"/>
      <c r="C84" s="14" t="s">
        <v>120</v>
      </c>
      <c r="D84" s="10"/>
      <c r="E84" s="10"/>
      <c r="F84" s="10">
        <f t="shared" si="0"/>
        <v>0</v>
      </c>
      <c r="G84" s="13" t="e">
        <f t="shared" si="1"/>
        <v>#DIV/0!</v>
      </c>
    </row>
    <row r="85" spans="1:7" ht="21" customHeight="1" x14ac:dyDescent="0.2">
      <c r="A85" s="67" t="s">
        <v>121</v>
      </c>
      <c r="B85" s="67"/>
      <c r="C85" s="14" t="s">
        <v>122</v>
      </c>
      <c r="D85" s="10"/>
      <c r="E85" s="10"/>
      <c r="F85" s="10">
        <f t="shared" si="0"/>
        <v>0</v>
      </c>
      <c r="G85" s="13" t="e">
        <f t="shared" si="1"/>
        <v>#DIV/0!</v>
      </c>
    </row>
    <row r="86" spans="1:7" ht="21" customHeight="1" x14ac:dyDescent="0.2">
      <c r="A86" s="67" t="s">
        <v>123</v>
      </c>
      <c r="B86" s="67"/>
      <c r="C86" s="14" t="s">
        <v>124</v>
      </c>
      <c r="D86" s="10"/>
      <c r="E86" s="10"/>
      <c r="F86" s="10">
        <f t="shared" si="0"/>
        <v>0</v>
      </c>
      <c r="G86" s="13" t="e">
        <f t="shared" si="1"/>
        <v>#DIV/0!</v>
      </c>
    </row>
    <row r="87" spans="1:7" ht="24" customHeight="1" x14ac:dyDescent="0.2">
      <c r="A87" s="65" t="s">
        <v>125</v>
      </c>
      <c r="B87" s="65"/>
      <c r="C87" s="9">
        <v>10</v>
      </c>
      <c r="D87" s="16">
        <f>SUM(D88:D92)</f>
        <v>0</v>
      </c>
      <c r="E87" s="16">
        <f t="shared" ref="E87" si="6">SUM(E88:E92)</f>
        <v>0</v>
      </c>
      <c r="F87" s="16">
        <f t="shared" si="0"/>
        <v>0</v>
      </c>
      <c r="G87" s="11" t="e">
        <f t="shared" si="1"/>
        <v>#DIV/0!</v>
      </c>
    </row>
    <row r="88" spans="1:7" ht="30" customHeight="1" x14ac:dyDescent="0.2">
      <c r="A88" s="68" t="s">
        <v>126</v>
      </c>
      <c r="B88" s="68"/>
      <c r="C88" s="14" t="s">
        <v>127</v>
      </c>
      <c r="D88" s="10"/>
      <c r="E88" s="10"/>
      <c r="F88" s="10">
        <f t="shared" si="0"/>
        <v>0</v>
      </c>
      <c r="G88" s="13" t="e">
        <f t="shared" si="1"/>
        <v>#DIV/0!</v>
      </c>
    </row>
    <row r="89" spans="1:7" ht="23.25" customHeight="1" x14ac:dyDescent="0.2">
      <c r="A89" s="68" t="s">
        <v>128</v>
      </c>
      <c r="B89" s="68"/>
      <c r="C89" s="14" t="s">
        <v>129</v>
      </c>
      <c r="D89" s="10"/>
      <c r="E89" s="10"/>
      <c r="F89" s="10">
        <f t="shared" si="0"/>
        <v>0</v>
      </c>
      <c r="G89" s="13" t="e">
        <f t="shared" si="1"/>
        <v>#DIV/0!</v>
      </c>
    </row>
    <row r="90" spans="1:7" ht="31.5" customHeight="1" x14ac:dyDescent="0.2">
      <c r="A90" s="68" t="s">
        <v>130</v>
      </c>
      <c r="B90" s="68"/>
      <c r="C90" s="14" t="s">
        <v>131</v>
      </c>
      <c r="D90" s="10"/>
      <c r="E90" s="10"/>
      <c r="F90" s="10">
        <f t="shared" si="0"/>
        <v>0</v>
      </c>
      <c r="G90" s="13" t="e">
        <f t="shared" si="1"/>
        <v>#DIV/0!</v>
      </c>
    </row>
    <row r="91" spans="1:7" ht="25.5" customHeight="1" x14ac:dyDescent="0.2">
      <c r="A91" s="68" t="s">
        <v>132</v>
      </c>
      <c r="B91" s="68"/>
      <c r="C91" s="14" t="s">
        <v>133</v>
      </c>
      <c r="D91" s="10"/>
      <c r="E91" s="10"/>
      <c r="F91" s="10">
        <f t="shared" si="0"/>
        <v>0</v>
      </c>
      <c r="G91" s="13" t="e">
        <f t="shared" si="1"/>
        <v>#DIV/0!</v>
      </c>
    </row>
    <row r="92" spans="1:7" ht="21" customHeight="1" x14ac:dyDescent="0.2">
      <c r="A92" s="68" t="s">
        <v>134</v>
      </c>
      <c r="B92" s="68"/>
      <c r="C92" s="14" t="s">
        <v>135</v>
      </c>
      <c r="D92" s="17"/>
      <c r="E92" s="10"/>
      <c r="F92" s="17">
        <f t="shared" ref="F92:F155" si="7">D92-E92</f>
        <v>0</v>
      </c>
      <c r="G92" s="13" t="e">
        <f t="shared" ref="G92:G155" si="8">D92/E92-1</f>
        <v>#DIV/0!</v>
      </c>
    </row>
    <row r="93" spans="1:7" ht="32.25" customHeight="1" x14ac:dyDescent="0.2">
      <c r="A93" s="69" t="s">
        <v>136</v>
      </c>
      <c r="B93" s="69"/>
      <c r="C93" s="19" t="s">
        <v>137</v>
      </c>
      <c r="D93" s="10"/>
      <c r="E93" s="10"/>
      <c r="F93" s="9">
        <f t="shared" si="7"/>
        <v>0</v>
      </c>
      <c r="G93" s="11" t="e">
        <f t="shared" si="8"/>
        <v>#DIV/0!</v>
      </c>
    </row>
    <row r="94" spans="1:7" ht="21" customHeight="1" x14ac:dyDescent="0.2">
      <c r="A94" s="68" t="s">
        <v>138</v>
      </c>
      <c r="B94" s="68"/>
      <c r="C94" s="14" t="s">
        <v>139</v>
      </c>
      <c r="D94" s="10"/>
      <c r="E94" s="10"/>
      <c r="F94" s="10">
        <f t="shared" si="7"/>
        <v>0</v>
      </c>
      <c r="G94" s="13" t="e">
        <f t="shared" si="8"/>
        <v>#DIV/0!</v>
      </c>
    </row>
    <row r="95" spans="1:7" ht="37.5" customHeight="1" x14ac:dyDescent="0.2">
      <c r="A95" s="69" t="s">
        <v>140</v>
      </c>
      <c r="B95" s="69"/>
      <c r="C95" s="19" t="s">
        <v>141</v>
      </c>
      <c r="D95" s="9">
        <f>D96</f>
        <v>1858.3</v>
      </c>
      <c r="E95" s="16">
        <f>E96</f>
        <v>2910.6</v>
      </c>
      <c r="F95" s="9">
        <f t="shared" si="7"/>
        <v>-1052.3</v>
      </c>
      <c r="G95" s="11">
        <f t="shared" si="8"/>
        <v>-0.36154057582629007</v>
      </c>
    </row>
    <row r="96" spans="1:7" ht="27.75" customHeight="1" x14ac:dyDescent="0.2">
      <c r="A96" s="68" t="s">
        <v>142</v>
      </c>
      <c r="B96" s="68"/>
      <c r="C96" s="14" t="s">
        <v>143</v>
      </c>
      <c r="D96" s="10">
        <v>1858.3</v>
      </c>
      <c r="E96" s="17">
        <v>2910.6</v>
      </c>
      <c r="F96" s="17">
        <f t="shared" si="7"/>
        <v>-1052.3</v>
      </c>
      <c r="G96" s="13">
        <f t="shared" si="8"/>
        <v>-0.36154057582629007</v>
      </c>
    </row>
    <row r="97" spans="1:7" ht="21" customHeight="1" x14ac:dyDescent="0.2">
      <c r="A97" s="65" t="s">
        <v>144</v>
      </c>
      <c r="B97" s="65"/>
      <c r="C97" s="9">
        <v>13</v>
      </c>
      <c r="D97" s="16">
        <f>SUM(D98:D106)</f>
        <v>0</v>
      </c>
      <c r="E97" s="16">
        <f>SUM(E98:E106)</f>
        <v>0</v>
      </c>
      <c r="F97" s="16">
        <f t="shared" si="7"/>
        <v>0</v>
      </c>
      <c r="G97" s="11" t="e">
        <f t="shared" si="8"/>
        <v>#DIV/0!</v>
      </c>
    </row>
    <row r="98" spans="1:7" ht="21" customHeight="1" x14ac:dyDescent="0.2">
      <c r="A98" s="68" t="s">
        <v>145</v>
      </c>
      <c r="B98" s="68"/>
      <c r="C98" s="14" t="s">
        <v>146</v>
      </c>
      <c r="D98" s="10"/>
      <c r="E98" s="10"/>
      <c r="F98" s="10">
        <f t="shared" si="7"/>
        <v>0</v>
      </c>
      <c r="G98" s="13" t="e">
        <f t="shared" si="8"/>
        <v>#DIV/0!</v>
      </c>
    </row>
    <row r="99" spans="1:7" ht="21" customHeight="1" x14ac:dyDescent="0.2">
      <c r="A99" s="68" t="s">
        <v>147</v>
      </c>
      <c r="B99" s="68"/>
      <c r="C99" s="14" t="s">
        <v>148</v>
      </c>
      <c r="D99" s="10"/>
      <c r="E99" s="10"/>
      <c r="F99" s="10">
        <f t="shared" si="7"/>
        <v>0</v>
      </c>
      <c r="G99" s="13" t="e">
        <f t="shared" si="8"/>
        <v>#DIV/0!</v>
      </c>
    </row>
    <row r="100" spans="1:7" ht="21" customHeight="1" x14ac:dyDescent="0.2">
      <c r="A100" s="68" t="s">
        <v>149</v>
      </c>
      <c r="B100" s="68"/>
      <c r="C100" s="14" t="s">
        <v>150</v>
      </c>
      <c r="D100" s="10"/>
      <c r="E100" s="10"/>
      <c r="F100" s="10">
        <f t="shared" si="7"/>
        <v>0</v>
      </c>
      <c r="G100" s="13" t="e">
        <f t="shared" si="8"/>
        <v>#DIV/0!</v>
      </c>
    </row>
    <row r="101" spans="1:7" ht="21" customHeight="1" x14ac:dyDescent="0.2">
      <c r="A101" s="68" t="s">
        <v>151</v>
      </c>
      <c r="B101" s="68"/>
      <c r="C101" s="14" t="s">
        <v>152</v>
      </c>
      <c r="D101" s="10"/>
      <c r="E101" s="10"/>
      <c r="F101" s="10">
        <f t="shared" si="7"/>
        <v>0</v>
      </c>
      <c r="G101" s="13" t="e">
        <f t="shared" si="8"/>
        <v>#DIV/0!</v>
      </c>
    </row>
    <row r="102" spans="1:7" ht="21" customHeight="1" x14ac:dyDescent="0.2">
      <c r="A102" s="68" t="s">
        <v>153</v>
      </c>
      <c r="B102" s="68"/>
      <c r="C102" s="14" t="s">
        <v>154</v>
      </c>
      <c r="D102" s="10"/>
      <c r="E102" s="10"/>
      <c r="F102" s="10">
        <f t="shared" si="7"/>
        <v>0</v>
      </c>
      <c r="G102" s="13" t="e">
        <f t="shared" si="8"/>
        <v>#DIV/0!</v>
      </c>
    </row>
    <row r="103" spans="1:7" ht="21" customHeight="1" x14ac:dyDescent="0.2">
      <c r="A103" s="68" t="s">
        <v>155</v>
      </c>
      <c r="B103" s="68"/>
      <c r="C103" s="14" t="s">
        <v>156</v>
      </c>
      <c r="D103" s="10"/>
      <c r="E103" s="10"/>
      <c r="F103" s="10">
        <f t="shared" si="7"/>
        <v>0</v>
      </c>
      <c r="G103" s="13" t="e">
        <f t="shared" si="8"/>
        <v>#DIV/0!</v>
      </c>
    </row>
    <row r="104" spans="1:7" ht="21" customHeight="1" x14ac:dyDescent="0.2">
      <c r="A104" s="68" t="s">
        <v>157</v>
      </c>
      <c r="B104" s="68"/>
      <c r="C104" s="14" t="s">
        <v>158</v>
      </c>
      <c r="D104" s="10"/>
      <c r="E104" s="10"/>
      <c r="F104" s="10">
        <f t="shared" si="7"/>
        <v>0</v>
      </c>
      <c r="G104" s="13" t="e">
        <f t="shared" si="8"/>
        <v>#DIV/0!</v>
      </c>
    </row>
    <row r="105" spans="1:7" ht="21" customHeight="1" x14ac:dyDescent="0.2">
      <c r="A105" s="68" t="s">
        <v>159</v>
      </c>
      <c r="B105" s="68"/>
      <c r="C105" s="14" t="s">
        <v>160</v>
      </c>
      <c r="D105" s="10"/>
      <c r="E105" s="10"/>
      <c r="F105" s="10">
        <f t="shared" si="7"/>
        <v>0</v>
      </c>
      <c r="G105" s="13" t="e">
        <f t="shared" si="8"/>
        <v>#DIV/0!</v>
      </c>
    </row>
    <row r="106" spans="1:7" ht="27" customHeight="1" x14ac:dyDescent="0.2">
      <c r="A106" s="68" t="s">
        <v>161</v>
      </c>
      <c r="B106" s="68"/>
      <c r="C106" s="14" t="s">
        <v>162</v>
      </c>
      <c r="D106" s="17"/>
      <c r="E106" s="17"/>
      <c r="F106" s="17">
        <f t="shared" si="7"/>
        <v>0</v>
      </c>
      <c r="G106" s="13" t="e">
        <f t="shared" si="8"/>
        <v>#DIV/0!</v>
      </c>
    </row>
    <row r="107" spans="1:7" ht="30" customHeight="1" x14ac:dyDescent="0.2">
      <c r="A107" s="69" t="s">
        <v>163</v>
      </c>
      <c r="B107" s="69"/>
      <c r="C107" s="19" t="s">
        <v>164</v>
      </c>
      <c r="D107" s="20">
        <f>D47+D87+D93+D95+D112-D48-D79-D97</f>
        <v>148.79999999999995</v>
      </c>
      <c r="E107" s="20">
        <f t="shared" ref="E107" si="9">E47+E87+E93+E95-E48-E79-E97</f>
        <v>0</v>
      </c>
      <c r="F107" s="9">
        <f t="shared" si="7"/>
        <v>148.79999999999995</v>
      </c>
      <c r="G107" s="11" t="e">
        <f t="shared" si="8"/>
        <v>#DIV/0!</v>
      </c>
    </row>
    <row r="108" spans="1:7" ht="21" customHeight="1" x14ac:dyDescent="0.2">
      <c r="A108" s="69" t="s">
        <v>400</v>
      </c>
      <c r="B108" s="69"/>
      <c r="C108" s="19" t="s">
        <v>165</v>
      </c>
      <c r="D108" s="10"/>
      <c r="E108" s="10"/>
      <c r="F108" s="9">
        <f t="shared" si="7"/>
        <v>0</v>
      </c>
      <c r="G108" s="11" t="e">
        <f t="shared" si="8"/>
        <v>#DIV/0!</v>
      </c>
    </row>
    <row r="109" spans="1:7" ht="21" customHeight="1" x14ac:dyDescent="0.2">
      <c r="A109" s="65" t="s">
        <v>401</v>
      </c>
      <c r="B109" s="65"/>
      <c r="C109" s="9">
        <v>16</v>
      </c>
      <c r="D109" s="10"/>
      <c r="E109" s="10"/>
      <c r="F109" s="9">
        <f t="shared" si="7"/>
        <v>0</v>
      </c>
      <c r="G109" s="11" t="e">
        <f t="shared" si="8"/>
        <v>#DIV/0!</v>
      </c>
    </row>
    <row r="110" spans="1:7" ht="25.5" customHeight="1" x14ac:dyDescent="0.2">
      <c r="A110" s="69" t="s">
        <v>402</v>
      </c>
      <c r="B110" s="69"/>
      <c r="C110" s="19" t="s">
        <v>166</v>
      </c>
      <c r="D110" s="10"/>
      <c r="E110" s="10"/>
      <c r="F110" s="9">
        <f t="shared" si="7"/>
        <v>0</v>
      </c>
      <c r="G110" s="11" t="e">
        <f t="shared" si="8"/>
        <v>#DIV/0!</v>
      </c>
    </row>
    <row r="111" spans="1:7" ht="24" customHeight="1" x14ac:dyDescent="0.2">
      <c r="A111" s="69" t="s">
        <v>403</v>
      </c>
      <c r="B111" s="69"/>
      <c r="C111" s="19" t="s">
        <v>167</v>
      </c>
      <c r="D111" s="10"/>
      <c r="E111" s="10"/>
      <c r="F111" s="9">
        <f t="shared" si="7"/>
        <v>0</v>
      </c>
      <c r="G111" s="11" t="e">
        <f t="shared" si="8"/>
        <v>#DIV/0!</v>
      </c>
    </row>
    <row r="112" spans="1:7" ht="21" customHeight="1" x14ac:dyDescent="0.2">
      <c r="A112" s="69" t="s">
        <v>168</v>
      </c>
      <c r="B112" s="69"/>
      <c r="C112" s="19" t="s">
        <v>169</v>
      </c>
      <c r="D112" s="9">
        <f>SUM(D113:D115)</f>
        <v>0</v>
      </c>
      <c r="E112" s="9">
        <f t="shared" ref="E112" si="10">SUM(E113:E115)</f>
        <v>0</v>
      </c>
      <c r="F112" s="9">
        <f t="shared" si="7"/>
        <v>0</v>
      </c>
      <c r="G112" s="11" t="e">
        <f t="shared" si="8"/>
        <v>#DIV/0!</v>
      </c>
    </row>
    <row r="113" spans="1:7" ht="21" customHeight="1" x14ac:dyDescent="0.2">
      <c r="A113" s="68" t="s">
        <v>170</v>
      </c>
      <c r="B113" s="68"/>
      <c r="C113" s="14" t="s">
        <v>171</v>
      </c>
      <c r="D113" s="53"/>
      <c r="E113" s="10"/>
      <c r="F113" s="10">
        <f t="shared" si="7"/>
        <v>0</v>
      </c>
      <c r="G113" s="13" t="e">
        <f t="shared" si="8"/>
        <v>#DIV/0!</v>
      </c>
    </row>
    <row r="114" spans="1:7" ht="21" customHeight="1" x14ac:dyDescent="0.2">
      <c r="A114" s="68" t="s">
        <v>172</v>
      </c>
      <c r="B114" s="68"/>
      <c r="C114" s="14" t="s">
        <v>173</v>
      </c>
      <c r="D114" s="10"/>
      <c r="E114" s="10"/>
      <c r="F114" s="10">
        <f t="shared" si="7"/>
        <v>0</v>
      </c>
      <c r="G114" s="13" t="e">
        <f t="shared" si="8"/>
        <v>#DIV/0!</v>
      </c>
    </row>
    <row r="115" spans="1:7" ht="21" customHeight="1" x14ac:dyDescent="0.2">
      <c r="A115" s="68" t="s">
        <v>174</v>
      </c>
      <c r="B115" s="68"/>
      <c r="C115" s="14" t="s">
        <v>175</v>
      </c>
      <c r="D115" s="10"/>
      <c r="E115" s="10"/>
      <c r="F115" s="10">
        <f t="shared" si="7"/>
        <v>0</v>
      </c>
      <c r="G115" s="13" t="e">
        <f t="shared" si="8"/>
        <v>#DIV/0!</v>
      </c>
    </row>
    <row r="116" spans="1:7" ht="21" customHeight="1" x14ac:dyDescent="0.2">
      <c r="A116" s="69" t="s">
        <v>176</v>
      </c>
      <c r="B116" s="69"/>
      <c r="C116" s="19" t="s">
        <v>177</v>
      </c>
      <c r="D116" s="9">
        <f>SUM(D117:D120)</f>
        <v>0</v>
      </c>
      <c r="E116" s="9">
        <f t="shared" ref="E116" si="11">SUM(E117:E120)</f>
        <v>0</v>
      </c>
      <c r="F116" s="9">
        <f t="shared" si="7"/>
        <v>0</v>
      </c>
      <c r="G116" s="11" t="e">
        <f t="shared" si="8"/>
        <v>#DIV/0!</v>
      </c>
    </row>
    <row r="117" spans="1:7" ht="21" customHeight="1" x14ac:dyDescent="0.2">
      <c r="A117" s="68" t="s">
        <v>178</v>
      </c>
      <c r="B117" s="68"/>
      <c r="C117" s="14" t="s">
        <v>179</v>
      </c>
      <c r="D117" s="10"/>
      <c r="E117" s="10"/>
      <c r="F117" s="10">
        <f t="shared" si="7"/>
        <v>0</v>
      </c>
      <c r="G117" s="13" t="e">
        <f t="shared" si="8"/>
        <v>#DIV/0!</v>
      </c>
    </row>
    <row r="118" spans="1:7" ht="21" customHeight="1" x14ac:dyDescent="0.2">
      <c r="A118" s="68" t="s">
        <v>180</v>
      </c>
      <c r="B118" s="68"/>
      <c r="C118" s="14" t="s">
        <v>181</v>
      </c>
      <c r="D118" s="10"/>
      <c r="E118" s="10"/>
      <c r="F118" s="10">
        <f t="shared" si="7"/>
        <v>0</v>
      </c>
      <c r="G118" s="13" t="e">
        <f t="shared" si="8"/>
        <v>#DIV/0!</v>
      </c>
    </row>
    <row r="119" spans="1:7" ht="29.25" customHeight="1" x14ac:dyDescent="0.2">
      <c r="A119" s="68" t="s">
        <v>182</v>
      </c>
      <c r="B119" s="68"/>
      <c r="C119" s="14" t="s">
        <v>183</v>
      </c>
      <c r="D119" s="10"/>
      <c r="E119" s="10"/>
      <c r="F119" s="10">
        <f t="shared" si="7"/>
        <v>0</v>
      </c>
      <c r="G119" s="13" t="e">
        <f t="shared" si="8"/>
        <v>#DIV/0!</v>
      </c>
    </row>
    <row r="120" spans="1:7" ht="24" customHeight="1" x14ac:dyDescent="0.2">
      <c r="A120" s="68" t="s">
        <v>54</v>
      </c>
      <c r="B120" s="68"/>
      <c r="C120" s="14" t="s">
        <v>184</v>
      </c>
      <c r="D120" s="10"/>
      <c r="E120" s="10"/>
      <c r="F120" s="10">
        <f t="shared" si="7"/>
        <v>0</v>
      </c>
      <c r="G120" s="13" t="e">
        <f t="shared" si="8"/>
        <v>#DIV/0!</v>
      </c>
    </row>
    <row r="121" spans="1:7" ht="36" customHeight="1" x14ac:dyDescent="0.2">
      <c r="A121" s="69" t="s">
        <v>185</v>
      </c>
      <c r="B121" s="69"/>
      <c r="C121" s="19" t="s">
        <v>186</v>
      </c>
      <c r="D121" s="20">
        <f>D107+D108+D110-D109-D111-D116</f>
        <v>148.79999999999995</v>
      </c>
      <c r="E121" s="20">
        <f t="shared" ref="E121" si="12">E107+E108+E110+E112-E109-E111-E116</f>
        <v>0</v>
      </c>
      <c r="F121" s="9">
        <f t="shared" si="7"/>
        <v>148.79999999999995</v>
      </c>
      <c r="G121" s="11" t="e">
        <f t="shared" si="8"/>
        <v>#DIV/0!</v>
      </c>
    </row>
    <row r="122" spans="1:7" ht="36.75" customHeight="1" x14ac:dyDescent="0.2">
      <c r="A122" s="69" t="s">
        <v>187</v>
      </c>
      <c r="B122" s="69"/>
      <c r="C122" s="19" t="s">
        <v>188</v>
      </c>
      <c r="D122" s="10"/>
      <c r="E122" s="10"/>
      <c r="F122" s="9">
        <f t="shared" si="7"/>
        <v>0</v>
      </c>
      <c r="G122" s="11" t="e">
        <f t="shared" si="8"/>
        <v>#DIV/0!</v>
      </c>
    </row>
    <row r="123" spans="1:7" ht="39" customHeight="1" x14ac:dyDescent="0.2">
      <c r="A123" s="69" t="s">
        <v>189</v>
      </c>
      <c r="B123" s="69"/>
      <c r="C123" s="19" t="s">
        <v>190</v>
      </c>
      <c r="D123" s="10"/>
      <c r="E123" s="10"/>
      <c r="F123" s="9">
        <f t="shared" si="7"/>
        <v>0</v>
      </c>
      <c r="G123" s="11" t="e">
        <f t="shared" si="8"/>
        <v>#DIV/0!</v>
      </c>
    </row>
    <row r="124" spans="1:7" ht="21" customHeight="1" x14ac:dyDescent="0.2">
      <c r="A124" s="68" t="s">
        <v>191</v>
      </c>
      <c r="B124" s="68"/>
      <c r="C124" s="14" t="s">
        <v>192</v>
      </c>
      <c r="D124" s="10"/>
      <c r="E124" s="10"/>
      <c r="F124" s="10">
        <f t="shared" si="7"/>
        <v>0</v>
      </c>
      <c r="G124" s="13" t="e">
        <f t="shared" si="8"/>
        <v>#DIV/0!</v>
      </c>
    </row>
    <row r="125" spans="1:7" ht="21" customHeight="1" x14ac:dyDescent="0.2">
      <c r="A125" s="68" t="s">
        <v>193</v>
      </c>
      <c r="B125" s="68"/>
      <c r="C125" s="14" t="s">
        <v>194</v>
      </c>
      <c r="D125" s="10"/>
      <c r="E125" s="10"/>
      <c r="F125" s="10">
        <f t="shared" si="7"/>
        <v>0</v>
      </c>
      <c r="G125" s="13" t="e">
        <f t="shared" si="8"/>
        <v>#DIV/0!</v>
      </c>
    </row>
    <row r="126" spans="1:7" ht="21" customHeight="1" x14ac:dyDescent="0.2">
      <c r="A126" s="69" t="s">
        <v>195</v>
      </c>
      <c r="B126" s="69"/>
      <c r="C126" s="19" t="s">
        <v>196</v>
      </c>
      <c r="D126" s="10"/>
      <c r="E126" s="10"/>
      <c r="F126" s="9">
        <f t="shared" si="7"/>
        <v>0</v>
      </c>
      <c r="G126" s="11" t="e">
        <f t="shared" si="8"/>
        <v>#DIV/0!</v>
      </c>
    </row>
    <row r="127" spans="1:7" ht="21" customHeight="1" x14ac:dyDescent="0.2">
      <c r="A127" s="69" t="s">
        <v>197</v>
      </c>
      <c r="B127" s="69"/>
      <c r="C127" s="19" t="s">
        <v>198</v>
      </c>
      <c r="D127" s="10"/>
      <c r="E127" s="10"/>
      <c r="F127" s="9">
        <f t="shared" si="7"/>
        <v>0</v>
      </c>
      <c r="G127" s="11" t="e">
        <f t="shared" si="8"/>
        <v>#DIV/0!</v>
      </c>
    </row>
    <row r="128" spans="1:7" ht="23.25" customHeight="1" x14ac:dyDescent="0.2">
      <c r="A128" s="69" t="s">
        <v>199</v>
      </c>
      <c r="B128" s="69"/>
      <c r="C128" s="19" t="s">
        <v>200</v>
      </c>
      <c r="D128" s="10"/>
      <c r="E128" s="10"/>
      <c r="F128" s="9">
        <f t="shared" si="7"/>
        <v>0</v>
      </c>
      <c r="G128" s="11" t="e">
        <f t="shared" si="8"/>
        <v>#DIV/0!</v>
      </c>
    </row>
    <row r="129" spans="1:7" ht="31.5" customHeight="1" x14ac:dyDescent="0.2">
      <c r="A129" s="69" t="s">
        <v>201</v>
      </c>
      <c r="B129" s="69"/>
      <c r="C129" s="19" t="s">
        <v>202</v>
      </c>
      <c r="D129" s="20">
        <f>D121+D124+D126-D122-D125-D127-D128</f>
        <v>148.79999999999995</v>
      </c>
      <c r="E129" s="20">
        <f>E121+E124+E126-E122-E125-E127-E128</f>
        <v>0</v>
      </c>
      <c r="F129" s="9">
        <f t="shared" si="7"/>
        <v>148.79999999999995</v>
      </c>
      <c r="G129" s="11" t="e">
        <f t="shared" si="8"/>
        <v>#DIV/0!</v>
      </c>
    </row>
    <row r="130" spans="1:7" ht="21" customHeight="1" x14ac:dyDescent="0.2">
      <c r="A130" s="68" t="s">
        <v>203</v>
      </c>
      <c r="B130" s="68"/>
      <c r="C130" s="14" t="s">
        <v>204</v>
      </c>
      <c r="D130" s="21">
        <f>IF(D129&gt;=0,D129,0)</f>
        <v>148.79999999999995</v>
      </c>
      <c r="E130" s="21">
        <f t="shared" ref="E130" si="13">IF(E129&gt;=0,E129,0)</f>
        <v>0</v>
      </c>
      <c r="F130" s="10">
        <f t="shared" si="7"/>
        <v>148.79999999999995</v>
      </c>
      <c r="G130" s="13" t="e">
        <f t="shared" si="8"/>
        <v>#DIV/0!</v>
      </c>
    </row>
    <row r="131" spans="1:7" ht="21" customHeight="1" x14ac:dyDescent="0.2">
      <c r="A131" s="68" t="s">
        <v>205</v>
      </c>
      <c r="B131" s="68"/>
      <c r="C131" s="14" t="s">
        <v>206</v>
      </c>
      <c r="D131" s="22">
        <f>IF(D129&lt;0,D129,0)</f>
        <v>0</v>
      </c>
      <c r="E131" s="22">
        <f t="shared" ref="E131" si="14">IF(E129&lt;0,E129,0)</f>
        <v>0</v>
      </c>
      <c r="F131" s="10">
        <f t="shared" si="7"/>
        <v>0</v>
      </c>
      <c r="G131" s="13" t="e">
        <f t="shared" si="8"/>
        <v>#DIV/0!</v>
      </c>
    </row>
    <row r="132" spans="1:7" ht="21" customHeight="1" x14ac:dyDescent="0.2">
      <c r="A132" s="69" t="s">
        <v>207</v>
      </c>
      <c r="B132" s="69"/>
      <c r="C132" s="9">
        <v>28</v>
      </c>
      <c r="D132" s="9">
        <f>D31+D87+D93+D95+D108+D110+D112+D124+D126</f>
        <v>1878.1</v>
      </c>
      <c r="E132" s="16">
        <f>E31+E87+E93+E95+E108+E110+E112+E124+E126</f>
        <v>2910.6</v>
      </c>
      <c r="F132" s="9">
        <f t="shared" si="7"/>
        <v>-1032.5</v>
      </c>
      <c r="G132" s="11">
        <f t="shared" si="8"/>
        <v>-0.3547378547378548</v>
      </c>
    </row>
    <row r="133" spans="1:7" ht="21" customHeight="1" x14ac:dyDescent="0.2">
      <c r="A133" s="69" t="s">
        <v>208</v>
      </c>
      <c r="B133" s="69"/>
      <c r="C133" s="9">
        <v>29</v>
      </c>
      <c r="D133" s="9">
        <f>D37+D48+D79+D97+D109+D111+D116+D122+D125+D127+D128</f>
        <v>1729.3</v>
      </c>
      <c r="E133" s="16">
        <f>E37+E48+E79+E97+E109+E111+E116+E122+E125+E127+E128</f>
        <v>2910.6</v>
      </c>
      <c r="F133" s="9">
        <f t="shared" si="7"/>
        <v>-1181.3</v>
      </c>
      <c r="G133" s="11">
        <f t="shared" si="8"/>
        <v>-0.40586133443276295</v>
      </c>
    </row>
    <row r="134" spans="1:7" ht="21" customHeight="1" x14ac:dyDescent="0.2">
      <c r="A134" s="70" t="s">
        <v>209</v>
      </c>
      <c r="B134" s="66"/>
      <c r="C134" s="66"/>
      <c r="D134" s="66"/>
      <c r="E134" s="66"/>
      <c r="F134" s="66"/>
      <c r="G134" s="71"/>
    </row>
    <row r="135" spans="1:7" ht="21" customHeight="1" x14ac:dyDescent="0.2">
      <c r="A135" s="65" t="s">
        <v>210</v>
      </c>
      <c r="B135" s="65"/>
      <c r="C135" s="9">
        <v>30</v>
      </c>
      <c r="D135" s="10"/>
      <c r="E135" s="10"/>
      <c r="F135" s="9">
        <f t="shared" si="7"/>
        <v>0</v>
      </c>
      <c r="G135" s="11" t="e">
        <f t="shared" si="8"/>
        <v>#DIV/0!</v>
      </c>
    </row>
    <row r="136" spans="1:7" ht="21" customHeight="1" x14ac:dyDescent="0.2">
      <c r="A136" s="67" t="s">
        <v>211</v>
      </c>
      <c r="B136" s="67"/>
      <c r="C136" s="14" t="s">
        <v>212</v>
      </c>
      <c r="D136" s="10"/>
      <c r="E136" s="10"/>
      <c r="F136" s="10">
        <f t="shared" si="7"/>
        <v>0</v>
      </c>
      <c r="G136" s="13" t="e">
        <f t="shared" si="8"/>
        <v>#DIV/0!</v>
      </c>
    </row>
    <row r="137" spans="1:7" ht="21" customHeight="1" x14ac:dyDescent="0.2">
      <c r="A137" s="65" t="s">
        <v>213</v>
      </c>
      <c r="B137" s="65"/>
      <c r="C137" s="9">
        <v>31</v>
      </c>
      <c r="D137" s="15"/>
      <c r="E137" s="15"/>
      <c r="F137" s="9">
        <f t="shared" si="7"/>
        <v>0</v>
      </c>
      <c r="G137" s="11" t="e">
        <f t="shared" si="8"/>
        <v>#DIV/0!</v>
      </c>
    </row>
    <row r="138" spans="1:7" ht="21" customHeight="1" x14ac:dyDescent="0.2">
      <c r="A138" s="65" t="s">
        <v>214</v>
      </c>
      <c r="B138" s="65"/>
      <c r="C138" s="9">
        <v>32</v>
      </c>
      <c r="D138" s="9">
        <f>SUM(D139:D142)</f>
        <v>0</v>
      </c>
      <c r="E138" s="9">
        <f t="shared" ref="E138" si="15">SUM(E139:E142)</f>
        <v>0</v>
      </c>
      <c r="F138" s="9">
        <f t="shared" si="7"/>
        <v>0</v>
      </c>
      <c r="G138" s="11" t="e">
        <f t="shared" si="8"/>
        <v>#DIV/0!</v>
      </c>
    </row>
    <row r="139" spans="1:7" ht="21" customHeight="1" x14ac:dyDescent="0.2">
      <c r="A139" s="67" t="s">
        <v>215</v>
      </c>
      <c r="B139" s="67"/>
      <c r="C139" s="23" t="s">
        <v>216</v>
      </c>
      <c r="D139" s="10"/>
      <c r="E139" s="10"/>
      <c r="F139" s="10">
        <f t="shared" si="7"/>
        <v>0</v>
      </c>
      <c r="G139" s="13" t="e">
        <f t="shared" si="8"/>
        <v>#DIV/0!</v>
      </c>
    </row>
    <row r="140" spans="1:7" ht="21" customHeight="1" x14ac:dyDescent="0.2">
      <c r="A140" s="67" t="s">
        <v>217</v>
      </c>
      <c r="B140" s="67"/>
      <c r="C140" s="23" t="s">
        <v>218</v>
      </c>
      <c r="D140" s="10"/>
      <c r="E140" s="10"/>
      <c r="F140" s="10">
        <f t="shared" si="7"/>
        <v>0</v>
      </c>
      <c r="G140" s="13" t="e">
        <f t="shared" si="8"/>
        <v>#DIV/0!</v>
      </c>
    </row>
    <row r="141" spans="1:7" ht="21" customHeight="1" x14ac:dyDescent="0.2">
      <c r="A141" s="67" t="s">
        <v>219</v>
      </c>
      <c r="B141" s="67"/>
      <c r="C141" s="23" t="s">
        <v>220</v>
      </c>
      <c r="D141" s="10"/>
      <c r="E141" s="10"/>
      <c r="F141" s="10">
        <f t="shared" si="7"/>
        <v>0</v>
      </c>
      <c r="G141" s="13" t="e">
        <f t="shared" si="8"/>
        <v>#DIV/0!</v>
      </c>
    </row>
    <row r="142" spans="1:7" ht="21" customHeight="1" x14ac:dyDescent="0.2">
      <c r="A142" s="67" t="s">
        <v>221</v>
      </c>
      <c r="B142" s="67"/>
      <c r="C142" s="23" t="s">
        <v>222</v>
      </c>
      <c r="D142" s="10"/>
      <c r="E142" s="10"/>
      <c r="F142" s="10">
        <f t="shared" si="7"/>
        <v>0</v>
      </c>
      <c r="G142" s="13" t="e">
        <f t="shared" si="8"/>
        <v>#DIV/0!</v>
      </c>
    </row>
    <row r="143" spans="1:7" ht="33" customHeight="1" x14ac:dyDescent="0.2">
      <c r="A143" s="65" t="s">
        <v>223</v>
      </c>
      <c r="B143" s="65"/>
      <c r="C143" s="9">
        <v>33</v>
      </c>
      <c r="D143" s="20">
        <f>D137+D129-D135-D138</f>
        <v>148.79999999999995</v>
      </c>
      <c r="E143" s="20">
        <f>E137+E129-E135-E138</f>
        <v>0</v>
      </c>
      <c r="F143" s="9">
        <f t="shared" si="7"/>
        <v>148.79999999999995</v>
      </c>
      <c r="G143" s="11" t="e">
        <f t="shared" si="8"/>
        <v>#DIV/0!</v>
      </c>
    </row>
    <row r="144" spans="1:7" ht="21" customHeight="1" x14ac:dyDescent="0.2">
      <c r="A144" s="70" t="s">
        <v>224</v>
      </c>
      <c r="B144" s="66"/>
      <c r="C144" s="66"/>
      <c r="D144" s="66"/>
      <c r="E144" s="66"/>
      <c r="F144" s="66"/>
      <c r="G144" s="71"/>
    </row>
    <row r="145" spans="1:7" ht="21" customHeight="1" x14ac:dyDescent="0.2">
      <c r="A145" s="65" t="s">
        <v>225</v>
      </c>
      <c r="B145" s="65"/>
      <c r="C145" s="9">
        <v>34</v>
      </c>
      <c r="D145" s="9">
        <f>SUM(D146:D151)</f>
        <v>0</v>
      </c>
      <c r="E145" s="9">
        <f>SUM(E146:E151)</f>
        <v>0</v>
      </c>
      <c r="F145" s="9">
        <f t="shared" si="7"/>
        <v>0</v>
      </c>
      <c r="G145" s="11" t="e">
        <f t="shared" si="8"/>
        <v>#DIV/0!</v>
      </c>
    </row>
    <row r="146" spans="1:7" ht="21" customHeight="1" x14ac:dyDescent="0.2">
      <c r="A146" s="67" t="s">
        <v>226</v>
      </c>
      <c r="B146" s="67"/>
      <c r="C146" s="23" t="s">
        <v>227</v>
      </c>
      <c r="D146" s="10"/>
      <c r="E146" s="10"/>
      <c r="F146" s="10">
        <f t="shared" si="7"/>
        <v>0</v>
      </c>
      <c r="G146" s="13" t="e">
        <f t="shared" si="8"/>
        <v>#DIV/0!</v>
      </c>
    </row>
    <row r="147" spans="1:7" ht="21" customHeight="1" x14ac:dyDescent="0.2">
      <c r="A147" s="67" t="s">
        <v>228</v>
      </c>
      <c r="B147" s="67"/>
      <c r="C147" s="23" t="s">
        <v>229</v>
      </c>
      <c r="D147" s="10"/>
      <c r="E147" s="10"/>
      <c r="F147" s="10">
        <f t="shared" si="7"/>
        <v>0</v>
      </c>
      <c r="G147" s="13" t="e">
        <f t="shared" si="8"/>
        <v>#DIV/0!</v>
      </c>
    </row>
    <row r="148" spans="1:7" ht="21" customHeight="1" x14ac:dyDescent="0.2">
      <c r="A148" s="67" t="s">
        <v>230</v>
      </c>
      <c r="B148" s="67"/>
      <c r="C148" s="23" t="s">
        <v>231</v>
      </c>
      <c r="D148" s="24"/>
      <c r="E148" s="24"/>
      <c r="F148" s="10">
        <f t="shared" si="7"/>
        <v>0</v>
      </c>
      <c r="G148" s="13" t="e">
        <f t="shared" si="8"/>
        <v>#DIV/0!</v>
      </c>
    </row>
    <row r="149" spans="1:7" ht="21" customHeight="1" x14ac:dyDescent="0.2">
      <c r="A149" s="67" t="s">
        <v>232</v>
      </c>
      <c r="B149" s="67"/>
      <c r="C149" s="23" t="s">
        <v>233</v>
      </c>
      <c r="D149" s="10"/>
      <c r="E149" s="10"/>
      <c r="F149" s="10">
        <f t="shared" si="7"/>
        <v>0</v>
      </c>
      <c r="G149" s="13" t="e">
        <f t="shared" si="8"/>
        <v>#DIV/0!</v>
      </c>
    </row>
    <row r="150" spans="1:7" ht="21" customHeight="1" x14ac:dyDescent="0.2">
      <c r="A150" s="67" t="s">
        <v>234</v>
      </c>
      <c r="B150" s="67"/>
      <c r="C150" s="23" t="s">
        <v>235</v>
      </c>
      <c r="D150" s="10"/>
      <c r="E150" s="10"/>
      <c r="F150" s="10">
        <f t="shared" si="7"/>
        <v>0</v>
      </c>
      <c r="G150" s="13" t="e">
        <f t="shared" si="8"/>
        <v>#DIV/0!</v>
      </c>
    </row>
    <row r="151" spans="1:7" ht="21" customHeight="1" x14ac:dyDescent="0.2">
      <c r="A151" s="67" t="s">
        <v>236</v>
      </c>
      <c r="B151" s="67"/>
      <c r="C151" s="23" t="s">
        <v>237</v>
      </c>
      <c r="D151" s="25"/>
      <c r="E151" s="25"/>
      <c r="F151" s="10">
        <f t="shared" si="7"/>
        <v>0</v>
      </c>
      <c r="G151" s="13" t="e">
        <f t="shared" si="8"/>
        <v>#DIV/0!</v>
      </c>
    </row>
    <row r="152" spans="1:7" ht="54" customHeight="1" x14ac:dyDescent="0.2">
      <c r="A152" s="65" t="s">
        <v>404</v>
      </c>
      <c r="B152" s="65"/>
      <c r="C152" s="9">
        <v>35</v>
      </c>
      <c r="D152" s="16">
        <f>SUM(D153:D155)</f>
        <v>129.80000000000001</v>
      </c>
      <c r="E152" s="9">
        <f>SUM(E153:E155)</f>
        <v>249.5</v>
      </c>
      <c r="F152" s="9">
        <f t="shared" si="7"/>
        <v>-119.69999999999999</v>
      </c>
      <c r="G152" s="11">
        <f t="shared" si="8"/>
        <v>-0.47975951903807612</v>
      </c>
    </row>
    <row r="153" spans="1:7" ht="21" customHeight="1" x14ac:dyDescent="0.2">
      <c r="A153" s="67" t="s">
        <v>238</v>
      </c>
      <c r="B153" s="67"/>
      <c r="C153" s="23" t="s">
        <v>239</v>
      </c>
      <c r="D153" s="17">
        <v>129.80000000000001</v>
      </c>
      <c r="E153" s="10">
        <v>249.5</v>
      </c>
      <c r="F153" s="10">
        <f t="shared" si="7"/>
        <v>-119.69999999999999</v>
      </c>
      <c r="G153" s="13">
        <f t="shared" si="8"/>
        <v>-0.47975951903807612</v>
      </c>
    </row>
    <row r="154" spans="1:7" ht="21" customHeight="1" x14ac:dyDescent="0.2">
      <c r="A154" s="67"/>
      <c r="B154" s="67"/>
      <c r="C154" s="23" t="s">
        <v>240</v>
      </c>
      <c r="D154" s="10"/>
      <c r="E154" s="10"/>
      <c r="F154" s="10">
        <f t="shared" si="7"/>
        <v>0</v>
      </c>
      <c r="G154" s="13" t="e">
        <f t="shared" si="8"/>
        <v>#DIV/0!</v>
      </c>
    </row>
    <row r="155" spans="1:7" ht="21" customHeight="1" x14ac:dyDescent="0.2">
      <c r="A155" s="67"/>
      <c r="B155" s="67"/>
      <c r="C155" s="23" t="s">
        <v>241</v>
      </c>
      <c r="D155" s="10"/>
      <c r="E155" s="10"/>
      <c r="F155" s="10">
        <f t="shared" si="7"/>
        <v>0</v>
      </c>
      <c r="G155" s="13" t="e">
        <f t="shared" si="8"/>
        <v>#DIV/0!</v>
      </c>
    </row>
    <row r="156" spans="1:7" ht="40.5" customHeight="1" x14ac:dyDescent="0.2">
      <c r="A156" s="65" t="s">
        <v>242</v>
      </c>
      <c r="B156" s="65"/>
      <c r="C156" s="9">
        <v>36</v>
      </c>
      <c r="D156" s="9">
        <f>SUM(D157:D158)</f>
        <v>169.4</v>
      </c>
      <c r="E156" s="9">
        <f>SUM(E157:E158)</f>
        <v>329.5</v>
      </c>
      <c r="F156" s="9">
        <f t="shared" ref="F156:F218" si="16">D156-E156</f>
        <v>-160.1</v>
      </c>
      <c r="G156" s="11">
        <f t="shared" ref="G156:G218" si="17">D156/E156-1</f>
        <v>-0.48588770864946884</v>
      </c>
    </row>
    <row r="157" spans="1:7" ht="42" customHeight="1" x14ac:dyDescent="0.2">
      <c r="A157" s="67" t="s">
        <v>243</v>
      </c>
      <c r="B157" s="67"/>
      <c r="C157" s="23" t="s">
        <v>244</v>
      </c>
      <c r="D157" s="18">
        <v>158.6</v>
      </c>
      <c r="E157" s="10">
        <v>308.7</v>
      </c>
      <c r="F157" s="10">
        <f t="shared" si="16"/>
        <v>-150.1</v>
      </c>
      <c r="G157" s="13">
        <f t="shared" si="17"/>
        <v>-0.48623258827340465</v>
      </c>
    </row>
    <row r="158" spans="1:7" ht="21" customHeight="1" x14ac:dyDescent="0.2">
      <c r="A158" s="67" t="s">
        <v>245</v>
      </c>
      <c r="B158" s="67"/>
      <c r="C158" s="23" t="s">
        <v>246</v>
      </c>
      <c r="D158" s="10">
        <v>10.8</v>
      </c>
      <c r="E158" s="17">
        <v>20.8</v>
      </c>
      <c r="F158" s="10">
        <f t="shared" si="16"/>
        <v>-10</v>
      </c>
      <c r="G158" s="13">
        <f t="shared" si="17"/>
        <v>-0.48076923076923073</v>
      </c>
    </row>
    <row r="159" spans="1:7" ht="25.5" customHeight="1" x14ac:dyDescent="0.2">
      <c r="A159" s="65" t="s">
        <v>247</v>
      </c>
      <c r="B159" s="65"/>
      <c r="C159" s="9">
        <v>37</v>
      </c>
      <c r="D159" s="9">
        <f>D160+D163</f>
        <v>0</v>
      </c>
      <c r="E159" s="9">
        <f>E160+E163</f>
        <v>0</v>
      </c>
      <c r="F159" s="9">
        <f t="shared" si="16"/>
        <v>0</v>
      </c>
      <c r="G159" s="11" t="e">
        <f t="shared" si="17"/>
        <v>#DIV/0!</v>
      </c>
    </row>
    <row r="160" spans="1:7" ht="57.75" customHeight="1" x14ac:dyDescent="0.2">
      <c r="A160" s="72" t="s">
        <v>248</v>
      </c>
      <c r="B160" s="72"/>
      <c r="C160" s="26" t="s">
        <v>249</v>
      </c>
      <c r="D160" s="25">
        <f>SUM(D161:D162)</f>
        <v>0</v>
      </c>
      <c r="E160" s="25">
        <f>SUM(E161:E162)</f>
        <v>0</v>
      </c>
      <c r="F160" s="27">
        <f t="shared" si="16"/>
        <v>0</v>
      </c>
      <c r="G160" s="28" t="e">
        <f t="shared" si="17"/>
        <v>#DIV/0!</v>
      </c>
    </row>
    <row r="161" spans="1:7" ht="21" customHeight="1" x14ac:dyDescent="0.2">
      <c r="A161" s="67" t="s">
        <v>250</v>
      </c>
      <c r="B161" s="67"/>
      <c r="C161" s="23" t="s">
        <v>251</v>
      </c>
      <c r="D161" s="10"/>
      <c r="E161" s="10"/>
      <c r="F161" s="10">
        <f t="shared" si="16"/>
        <v>0</v>
      </c>
      <c r="G161" s="13" t="e">
        <f t="shared" si="17"/>
        <v>#DIV/0!</v>
      </c>
    </row>
    <row r="162" spans="1:7" ht="21" customHeight="1" x14ac:dyDescent="0.2">
      <c r="A162" s="67" t="s">
        <v>252</v>
      </c>
      <c r="B162" s="67"/>
      <c r="C162" s="23" t="s">
        <v>253</v>
      </c>
      <c r="D162" s="10"/>
      <c r="E162" s="10"/>
      <c r="F162" s="10">
        <f t="shared" si="16"/>
        <v>0</v>
      </c>
      <c r="G162" s="13" t="e">
        <f t="shared" si="17"/>
        <v>#DIV/0!</v>
      </c>
    </row>
    <row r="163" spans="1:7" ht="79.5" customHeight="1" x14ac:dyDescent="0.2">
      <c r="A163" s="72" t="s">
        <v>254</v>
      </c>
      <c r="B163" s="72"/>
      <c r="C163" s="26" t="s">
        <v>255</v>
      </c>
      <c r="D163" s="25">
        <f>SUM(D164:D165)</f>
        <v>0</v>
      </c>
      <c r="E163" s="25">
        <f>SUM(E164:E165)</f>
        <v>0</v>
      </c>
      <c r="F163" s="27">
        <f t="shared" si="16"/>
        <v>0</v>
      </c>
      <c r="G163" s="28" t="e">
        <f t="shared" si="17"/>
        <v>#DIV/0!</v>
      </c>
    </row>
    <row r="164" spans="1:7" ht="21" customHeight="1" x14ac:dyDescent="0.2">
      <c r="A164" s="67" t="s">
        <v>250</v>
      </c>
      <c r="B164" s="67"/>
      <c r="C164" s="23" t="s">
        <v>256</v>
      </c>
      <c r="D164" s="10"/>
      <c r="E164" s="10"/>
      <c r="F164" s="10">
        <f t="shared" si="16"/>
        <v>0</v>
      </c>
      <c r="G164" s="13" t="e">
        <f t="shared" si="17"/>
        <v>#DIV/0!</v>
      </c>
    </row>
    <row r="165" spans="1:7" ht="21" customHeight="1" x14ac:dyDescent="0.2">
      <c r="A165" s="67" t="s">
        <v>252</v>
      </c>
      <c r="B165" s="67"/>
      <c r="C165" s="23" t="s">
        <v>257</v>
      </c>
      <c r="D165" s="10"/>
      <c r="E165" s="10"/>
      <c r="F165" s="10">
        <f t="shared" si="16"/>
        <v>0</v>
      </c>
      <c r="G165" s="13" t="e">
        <f t="shared" si="17"/>
        <v>#DIV/0!</v>
      </c>
    </row>
    <row r="166" spans="1:7" ht="21" customHeight="1" x14ac:dyDescent="0.2">
      <c r="A166" s="65" t="s">
        <v>258</v>
      </c>
      <c r="B166" s="65"/>
      <c r="C166" s="9">
        <v>38</v>
      </c>
      <c r="D166" s="9">
        <f>D159+D156+D152+D145</f>
        <v>299.20000000000005</v>
      </c>
      <c r="E166" s="16">
        <f t="shared" ref="E166" si="18">E159+E156+E152+E145</f>
        <v>579</v>
      </c>
      <c r="F166" s="9">
        <f t="shared" si="16"/>
        <v>-279.79999999999995</v>
      </c>
      <c r="G166" s="11">
        <f t="shared" si="17"/>
        <v>-0.48324697754749557</v>
      </c>
    </row>
    <row r="167" spans="1:7" ht="21" customHeight="1" x14ac:dyDescent="0.2">
      <c r="A167" s="70" t="s">
        <v>259</v>
      </c>
      <c r="B167" s="66"/>
      <c r="C167" s="66"/>
      <c r="D167" s="66"/>
      <c r="E167" s="66"/>
      <c r="F167" s="66"/>
      <c r="G167" s="71"/>
    </row>
    <row r="168" spans="1:7" ht="21" customHeight="1" x14ac:dyDescent="0.2">
      <c r="A168" s="67" t="s">
        <v>260</v>
      </c>
      <c r="B168" s="67"/>
      <c r="C168" s="9">
        <v>39</v>
      </c>
      <c r="D168" s="25"/>
      <c r="E168" s="25"/>
      <c r="F168" s="10">
        <f t="shared" si="16"/>
        <v>0</v>
      </c>
      <c r="G168" s="13" t="e">
        <f t="shared" si="17"/>
        <v>#DIV/0!</v>
      </c>
    </row>
    <row r="169" spans="1:7" ht="21" customHeight="1" x14ac:dyDescent="0.2">
      <c r="A169" s="67" t="s">
        <v>261</v>
      </c>
      <c r="B169" s="67"/>
      <c r="C169" s="9">
        <v>40</v>
      </c>
      <c r="D169" s="9">
        <f>D170</f>
        <v>2329.8000000000002</v>
      </c>
      <c r="E169" s="29">
        <f>E170</f>
        <v>2910.6</v>
      </c>
      <c r="F169" s="10">
        <f t="shared" si="16"/>
        <v>-580.79999999999973</v>
      </c>
      <c r="G169" s="13">
        <f t="shared" si="17"/>
        <v>-0.1995464852607709</v>
      </c>
    </row>
    <row r="170" spans="1:7" ht="21" customHeight="1" x14ac:dyDescent="0.2">
      <c r="A170" s="67" t="s">
        <v>262</v>
      </c>
      <c r="B170" s="67"/>
      <c r="C170" s="23" t="s">
        <v>263</v>
      </c>
      <c r="D170" s="10">
        <v>2329.8000000000002</v>
      </c>
      <c r="E170" s="18">
        <v>2910.6</v>
      </c>
      <c r="F170" s="10">
        <f t="shared" si="16"/>
        <v>-580.79999999999973</v>
      </c>
      <c r="G170" s="13">
        <f t="shared" si="17"/>
        <v>-0.1995464852607709</v>
      </c>
    </row>
    <row r="171" spans="1:7" ht="29.25" customHeight="1" x14ac:dyDescent="0.2">
      <c r="A171" s="67" t="s">
        <v>264</v>
      </c>
      <c r="B171" s="67"/>
      <c r="C171" s="9">
        <v>41</v>
      </c>
      <c r="D171" s="24"/>
      <c r="E171" s="24"/>
      <c r="F171" s="10">
        <f t="shared" si="16"/>
        <v>0</v>
      </c>
      <c r="G171" s="13" t="e">
        <f t="shared" si="17"/>
        <v>#DIV/0!</v>
      </c>
    </row>
    <row r="172" spans="1:7" ht="27" customHeight="1" x14ac:dyDescent="0.2">
      <c r="A172" s="67" t="s">
        <v>265</v>
      </c>
      <c r="B172" s="67"/>
      <c r="C172" s="9">
        <v>42</v>
      </c>
      <c r="D172" s="24"/>
      <c r="E172" s="24"/>
      <c r="F172" s="10">
        <f t="shared" si="16"/>
        <v>0</v>
      </c>
      <c r="G172" s="13" t="e">
        <f t="shared" si="17"/>
        <v>#DIV/0!</v>
      </c>
    </row>
    <row r="173" spans="1:7" ht="28.5" customHeight="1" x14ac:dyDescent="0.2">
      <c r="A173" s="67" t="s">
        <v>266</v>
      </c>
      <c r="B173" s="67"/>
      <c r="C173" s="9">
        <v>43</v>
      </c>
      <c r="D173" s="20"/>
      <c r="E173" s="20"/>
      <c r="F173" s="10">
        <f t="shared" si="16"/>
        <v>0</v>
      </c>
      <c r="G173" s="13" t="e">
        <f t="shared" si="17"/>
        <v>#DIV/0!</v>
      </c>
    </row>
    <row r="174" spans="1:7" ht="23.25" customHeight="1" x14ac:dyDescent="0.2">
      <c r="A174" s="67" t="s">
        <v>267</v>
      </c>
      <c r="B174" s="67"/>
      <c r="C174" s="9">
        <v>44</v>
      </c>
      <c r="D174" s="30">
        <f>D175-D176</f>
        <v>0</v>
      </c>
      <c r="E174" s="15">
        <f t="shared" ref="E174" si="19">E175-E176</f>
        <v>0</v>
      </c>
      <c r="F174" s="10">
        <f t="shared" si="16"/>
        <v>0</v>
      </c>
      <c r="G174" s="13" t="e">
        <f t="shared" si="17"/>
        <v>#DIV/0!</v>
      </c>
    </row>
    <row r="175" spans="1:7" ht="24" customHeight="1" x14ac:dyDescent="0.2">
      <c r="A175" s="67" t="s">
        <v>268</v>
      </c>
      <c r="B175" s="67"/>
      <c r="C175" s="23" t="s">
        <v>269</v>
      </c>
      <c r="D175" s="17"/>
      <c r="E175" s="10"/>
      <c r="F175" s="10">
        <f t="shared" si="16"/>
        <v>0</v>
      </c>
      <c r="G175" s="13" t="e">
        <f t="shared" si="17"/>
        <v>#DIV/0!</v>
      </c>
    </row>
    <row r="176" spans="1:7" ht="33" customHeight="1" x14ac:dyDescent="0.2">
      <c r="A176" s="67" t="s">
        <v>270</v>
      </c>
      <c r="B176" s="67"/>
      <c r="C176" s="23" t="s">
        <v>271</v>
      </c>
      <c r="D176" s="24">
        <f>SUM(D177:D178)</f>
        <v>0</v>
      </c>
      <c r="E176" s="24">
        <f t="shared" ref="E176" si="20">SUM(E177:E178)</f>
        <v>0</v>
      </c>
      <c r="F176" s="10">
        <f t="shared" si="16"/>
        <v>0</v>
      </c>
      <c r="G176" s="13" t="e">
        <f t="shared" si="17"/>
        <v>#DIV/0!</v>
      </c>
    </row>
    <row r="177" spans="1:7" ht="21" customHeight="1" x14ac:dyDescent="0.2">
      <c r="A177" s="67" t="s">
        <v>272</v>
      </c>
      <c r="B177" s="67"/>
      <c r="C177" s="23" t="s">
        <v>273</v>
      </c>
      <c r="D177" s="24"/>
      <c r="E177" s="24"/>
      <c r="F177" s="10">
        <f t="shared" si="16"/>
        <v>0</v>
      </c>
      <c r="G177" s="13" t="e">
        <f t="shared" si="17"/>
        <v>#DIV/0!</v>
      </c>
    </row>
    <row r="178" spans="1:7" ht="21" customHeight="1" x14ac:dyDescent="0.2">
      <c r="A178" s="67" t="s">
        <v>274</v>
      </c>
      <c r="B178" s="67"/>
      <c r="C178" s="23" t="s">
        <v>275</v>
      </c>
      <c r="D178" s="24"/>
      <c r="E178" s="24"/>
      <c r="F178" s="10">
        <f t="shared" si="16"/>
        <v>0</v>
      </c>
      <c r="G178" s="13" t="e">
        <f t="shared" si="17"/>
        <v>#DIV/0!</v>
      </c>
    </row>
    <row r="179" spans="1:7" ht="27" customHeight="1" x14ac:dyDescent="0.2">
      <c r="A179" s="67" t="s">
        <v>276</v>
      </c>
      <c r="B179" s="67"/>
      <c r="C179" s="9">
        <v>45</v>
      </c>
      <c r="D179" s="24"/>
      <c r="E179" s="24"/>
      <c r="F179" s="10">
        <f t="shared" si="16"/>
        <v>0</v>
      </c>
      <c r="G179" s="13" t="e">
        <f t="shared" si="17"/>
        <v>#DIV/0!</v>
      </c>
    </row>
    <row r="180" spans="1:7" ht="21" customHeight="1" x14ac:dyDescent="0.2">
      <c r="A180" s="67" t="s">
        <v>277</v>
      </c>
      <c r="B180" s="67"/>
      <c r="C180" s="9">
        <v>46</v>
      </c>
      <c r="D180" s="20">
        <v>471.5</v>
      </c>
      <c r="E180" s="20">
        <f>E168+E173+E179</f>
        <v>0</v>
      </c>
      <c r="F180" s="10">
        <f t="shared" si="16"/>
        <v>471.5</v>
      </c>
      <c r="G180" s="13" t="e">
        <f t="shared" si="17"/>
        <v>#DIV/0!</v>
      </c>
    </row>
    <row r="181" spans="1:7" ht="21" customHeight="1" x14ac:dyDescent="0.2">
      <c r="A181" s="70" t="s">
        <v>278</v>
      </c>
      <c r="B181" s="66"/>
      <c r="C181" s="66"/>
      <c r="D181" s="66"/>
      <c r="E181" s="66"/>
      <c r="F181" s="66"/>
      <c r="G181" s="71"/>
    </row>
    <row r="182" spans="1:7" ht="21" customHeight="1" x14ac:dyDescent="0.2">
      <c r="A182" s="67" t="s">
        <v>279</v>
      </c>
      <c r="B182" s="67"/>
      <c r="C182" s="10">
        <v>47</v>
      </c>
      <c r="D182" s="9">
        <f>D183+D184</f>
        <v>0</v>
      </c>
      <c r="E182" s="9">
        <f>E183+E184</f>
        <v>0</v>
      </c>
      <c r="F182" s="9">
        <f t="shared" si="16"/>
        <v>0</v>
      </c>
      <c r="G182" s="11" t="e">
        <f t="shared" si="17"/>
        <v>#DIV/0!</v>
      </c>
    </row>
    <row r="183" spans="1:7" ht="21" customHeight="1" x14ac:dyDescent="0.2">
      <c r="A183" s="73" t="s">
        <v>280</v>
      </c>
      <c r="B183" s="73"/>
      <c r="C183" s="31" t="s">
        <v>281</v>
      </c>
      <c r="D183" s="17"/>
      <c r="E183" s="32"/>
      <c r="F183" s="32">
        <f t="shared" si="16"/>
        <v>0</v>
      </c>
      <c r="G183" s="33" t="e">
        <f t="shared" si="17"/>
        <v>#DIV/0!</v>
      </c>
    </row>
    <row r="184" spans="1:7" ht="21" customHeight="1" x14ac:dyDescent="0.2">
      <c r="A184" s="73" t="s">
        <v>282</v>
      </c>
      <c r="B184" s="73"/>
      <c r="C184" s="31" t="s">
        <v>283</v>
      </c>
      <c r="D184" s="32"/>
      <c r="E184" s="34"/>
      <c r="F184" s="34">
        <f t="shared" si="16"/>
        <v>0</v>
      </c>
      <c r="G184" s="33" t="e">
        <f t="shared" si="17"/>
        <v>#DIV/0!</v>
      </c>
    </row>
    <row r="185" spans="1:7" ht="21" customHeight="1" x14ac:dyDescent="0.2">
      <c r="A185" s="67" t="s">
        <v>284</v>
      </c>
      <c r="B185" s="67"/>
      <c r="C185" s="10">
        <v>48</v>
      </c>
      <c r="D185" s="18">
        <v>720.9</v>
      </c>
      <c r="E185" s="10">
        <v>1385.9</v>
      </c>
      <c r="F185" s="10">
        <f t="shared" si="16"/>
        <v>-665.00000000000011</v>
      </c>
      <c r="G185" s="13">
        <f t="shared" si="17"/>
        <v>-0.47983259975467207</v>
      </c>
    </row>
    <row r="186" spans="1:7" ht="21" customHeight="1" x14ac:dyDescent="0.2">
      <c r="A186" s="67" t="s">
        <v>285</v>
      </c>
      <c r="B186" s="67"/>
      <c r="C186" s="10">
        <v>49</v>
      </c>
      <c r="D186" s="18">
        <v>158.6</v>
      </c>
      <c r="E186" s="10">
        <v>308.7</v>
      </c>
      <c r="F186" s="10">
        <f t="shared" si="16"/>
        <v>-150.1</v>
      </c>
      <c r="G186" s="13">
        <f t="shared" si="17"/>
        <v>-0.48623258827340465</v>
      </c>
    </row>
    <row r="187" spans="1:7" ht="21" customHeight="1" x14ac:dyDescent="0.2">
      <c r="A187" s="67" t="s">
        <v>286</v>
      </c>
      <c r="B187" s="67"/>
      <c r="C187" s="10">
        <v>50</v>
      </c>
      <c r="D187" s="10"/>
      <c r="E187" s="10"/>
      <c r="F187" s="10">
        <f t="shared" si="16"/>
        <v>0</v>
      </c>
      <c r="G187" s="13" t="e">
        <f t="shared" si="17"/>
        <v>#DIV/0!</v>
      </c>
    </row>
    <row r="188" spans="1:7" ht="21" customHeight="1" x14ac:dyDescent="0.2">
      <c r="A188" s="67" t="s">
        <v>287</v>
      </c>
      <c r="B188" s="67"/>
      <c r="C188" s="10">
        <v>51</v>
      </c>
      <c r="D188" s="18">
        <v>849.8</v>
      </c>
      <c r="E188" s="18">
        <v>1216</v>
      </c>
      <c r="F188" s="18">
        <f t="shared" si="16"/>
        <v>-366.20000000000005</v>
      </c>
      <c r="G188" s="13">
        <f t="shared" si="17"/>
        <v>-0.30115131578947374</v>
      </c>
    </row>
    <row r="189" spans="1:7" ht="21" customHeight="1" x14ac:dyDescent="0.2">
      <c r="A189" s="65" t="s">
        <v>288</v>
      </c>
      <c r="B189" s="65"/>
      <c r="C189" s="9">
        <v>52</v>
      </c>
      <c r="D189" s="9">
        <f>SUM(D185:D188)+D182</f>
        <v>1729.3</v>
      </c>
      <c r="E189" s="9">
        <f>SUM(E185:E188)+E182</f>
        <v>2910.6000000000004</v>
      </c>
      <c r="F189" s="18">
        <f t="shared" si="16"/>
        <v>-1181.3000000000004</v>
      </c>
      <c r="G189" s="13">
        <f t="shared" si="17"/>
        <v>-0.40586133443276307</v>
      </c>
    </row>
    <row r="190" spans="1:7" ht="21" customHeight="1" x14ac:dyDescent="0.2">
      <c r="A190" s="70" t="s">
        <v>289</v>
      </c>
      <c r="B190" s="66"/>
      <c r="C190" s="66"/>
      <c r="D190" s="66"/>
      <c r="E190" s="66"/>
      <c r="F190" s="66"/>
      <c r="G190" s="71"/>
    </row>
    <row r="191" spans="1:7" ht="21" customHeight="1" x14ac:dyDescent="0.2">
      <c r="A191" s="65" t="s">
        <v>290</v>
      </c>
      <c r="B191" s="65"/>
      <c r="C191" s="9">
        <v>53</v>
      </c>
      <c r="D191" s="9">
        <f>SUM(D192:D198)</f>
        <v>3908.7999999999997</v>
      </c>
      <c r="E191" s="9">
        <f>SUM(E192:E198)</f>
        <v>0</v>
      </c>
      <c r="F191" s="10">
        <f t="shared" si="16"/>
        <v>3908.7999999999997</v>
      </c>
      <c r="G191" s="13" t="e">
        <f t="shared" si="17"/>
        <v>#DIV/0!</v>
      </c>
    </row>
    <row r="192" spans="1:7" ht="21" customHeight="1" x14ac:dyDescent="0.2">
      <c r="A192" s="67" t="s">
        <v>291</v>
      </c>
      <c r="B192" s="67"/>
      <c r="C192" s="23" t="s">
        <v>292</v>
      </c>
      <c r="D192" s="10"/>
      <c r="E192" s="10"/>
      <c r="F192" s="10">
        <f t="shared" si="16"/>
        <v>0</v>
      </c>
      <c r="G192" s="13" t="e">
        <f t="shared" si="17"/>
        <v>#DIV/0!</v>
      </c>
    </row>
    <row r="193" spans="1:7" ht="21" customHeight="1" x14ac:dyDescent="0.2">
      <c r="A193" s="67" t="s">
        <v>293</v>
      </c>
      <c r="B193" s="67"/>
      <c r="C193" s="23" t="s">
        <v>294</v>
      </c>
      <c r="D193" s="10">
        <v>2945.1</v>
      </c>
      <c r="E193" s="10"/>
      <c r="F193" s="10">
        <f t="shared" si="16"/>
        <v>2945.1</v>
      </c>
      <c r="G193" s="13" t="e">
        <f t="shared" si="17"/>
        <v>#DIV/0!</v>
      </c>
    </row>
    <row r="194" spans="1:7" ht="21" customHeight="1" x14ac:dyDescent="0.2">
      <c r="A194" s="67" t="s">
        <v>295</v>
      </c>
      <c r="B194" s="67"/>
      <c r="C194" s="23" t="s">
        <v>296</v>
      </c>
      <c r="D194" s="10">
        <v>955.3</v>
      </c>
      <c r="E194" s="10"/>
      <c r="F194" s="10">
        <f t="shared" si="16"/>
        <v>955.3</v>
      </c>
      <c r="G194" s="13" t="e">
        <f t="shared" si="17"/>
        <v>#DIV/0!</v>
      </c>
    </row>
    <row r="195" spans="1:7" ht="21" customHeight="1" x14ac:dyDescent="0.2">
      <c r="A195" s="67" t="s">
        <v>297</v>
      </c>
      <c r="B195" s="67"/>
      <c r="C195" s="23" t="s">
        <v>298</v>
      </c>
      <c r="D195" s="10">
        <v>8.4</v>
      </c>
      <c r="E195" s="10"/>
      <c r="F195" s="10">
        <f t="shared" si="16"/>
        <v>8.4</v>
      </c>
      <c r="G195" s="13" t="e">
        <f t="shared" si="17"/>
        <v>#DIV/0!</v>
      </c>
    </row>
    <row r="196" spans="1:7" ht="21" customHeight="1" x14ac:dyDescent="0.2">
      <c r="A196" s="67" t="s">
        <v>299</v>
      </c>
      <c r="B196" s="67"/>
      <c r="C196" s="23" t="s">
        <v>300</v>
      </c>
      <c r="D196" s="10"/>
      <c r="E196" s="10"/>
      <c r="F196" s="10">
        <f t="shared" si="16"/>
        <v>0</v>
      </c>
      <c r="G196" s="13" t="e">
        <f t="shared" si="17"/>
        <v>#DIV/0!</v>
      </c>
    </row>
    <row r="197" spans="1:7" ht="21" customHeight="1" x14ac:dyDescent="0.2">
      <c r="A197" s="67" t="s">
        <v>301</v>
      </c>
      <c r="B197" s="67"/>
      <c r="C197" s="23" t="s">
        <v>302</v>
      </c>
      <c r="D197" s="10"/>
      <c r="E197" s="10"/>
      <c r="F197" s="10">
        <f t="shared" si="16"/>
        <v>0</v>
      </c>
      <c r="G197" s="13" t="e">
        <f t="shared" si="17"/>
        <v>#DIV/0!</v>
      </c>
    </row>
    <row r="198" spans="1:7" ht="21" customHeight="1" x14ac:dyDescent="0.2">
      <c r="A198" s="67" t="s">
        <v>303</v>
      </c>
      <c r="B198" s="67"/>
      <c r="C198" s="23" t="s">
        <v>304</v>
      </c>
      <c r="D198" s="10"/>
      <c r="E198" s="10"/>
      <c r="F198" s="10">
        <f t="shared" si="16"/>
        <v>0</v>
      </c>
      <c r="G198" s="13" t="e">
        <f t="shared" si="17"/>
        <v>#DIV/0!</v>
      </c>
    </row>
    <row r="199" spans="1:7" ht="21" customHeight="1" x14ac:dyDescent="0.2">
      <c r="A199" s="65" t="s">
        <v>305</v>
      </c>
      <c r="B199" s="65"/>
      <c r="C199" s="9">
        <v>54</v>
      </c>
      <c r="D199" s="9">
        <f>SUM(D200:D203)</f>
        <v>0</v>
      </c>
      <c r="E199" s="9">
        <f>SUM(E200:E203)</f>
        <v>0</v>
      </c>
      <c r="F199" s="10">
        <f t="shared" si="16"/>
        <v>0</v>
      </c>
      <c r="G199" s="13" t="e">
        <f t="shared" si="17"/>
        <v>#DIV/0!</v>
      </c>
    </row>
    <row r="200" spans="1:7" ht="21" customHeight="1" x14ac:dyDescent="0.2">
      <c r="A200" s="67" t="s">
        <v>306</v>
      </c>
      <c r="B200" s="67"/>
      <c r="C200" s="23" t="s">
        <v>307</v>
      </c>
      <c r="D200" s="10"/>
      <c r="E200" s="10"/>
      <c r="F200" s="10">
        <f t="shared" si="16"/>
        <v>0</v>
      </c>
      <c r="G200" s="13" t="e">
        <f t="shared" si="17"/>
        <v>#DIV/0!</v>
      </c>
    </row>
    <row r="201" spans="1:7" ht="21" customHeight="1" x14ac:dyDescent="0.2">
      <c r="A201" s="67" t="s">
        <v>308</v>
      </c>
      <c r="B201" s="67"/>
      <c r="C201" s="23" t="s">
        <v>309</v>
      </c>
      <c r="D201" s="10"/>
      <c r="E201" s="10"/>
      <c r="F201" s="10">
        <f t="shared" si="16"/>
        <v>0</v>
      </c>
      <c r="G201" s="13" t="e">
        <f t="shared" si="17"/>
        <v>#DIV/0!</v>
      </c>
    </row>
    <row r="202" spans="1:7" ht="21" customHeight="1" x14ac:dyDescent="0.2">
      <c r="A202" s="67" t="s">
        <v>310</v>
      </c>
      <c r="B202" s="67"/>
      <c r="C202" s="23" t="s">
        <v>311</v>
      </c>
      <c r="D202" s="10"/>
      <c r="E202" s="10"/>
      <c r="F202" s="10">
        <f t="shared" si="16"/>
        <v>0</v>
      </c>
      <c r="G202" s="13" t="e">
        <f t="shared" si="17"/>
        <v>#DIV/0!</v>
      </c>
    </row>
    <row r="203" spans="1:7" ht="21" customHeight="1" x14ac:dyDescent="0.2">
      <c r="A203" s="67" t="s">
        <v>312</v>
      </c>
      <c r="B203" s="67"/>
      <c r="C203" s="23" t="s">
        <v>313</v>
      </c>
      <c r="D203" s="10"/>
      <c r="E203" s="10"/>
      <c r="F203" s="10">
        <f t="shared" si="16"/>
        <v>0</v>
      </c>
      <c r="G203" s="13" t="e">
        <f t="shared" si="17"/>
        <v>#DIV/0!</v>
      </c>
    </row>
    <row r="204" spans="1:7" ht="21" customHeight="1" x14ac:dyDescent="0.2">
      <c r="A204" s="70" t="s">
        <v>314</v>
      </c>
      <c r="B204" s="66"/>
      <c r="C204" s="66"/>
      <c r="D204" s="66"/>
      <c r="E204" s="66"/>
      <c r="F204" s="66"/>
      <c r="G204" s="71"/>
    </row>
    <row r="205" spans="1:7" ht="21" customHeight="1" x14ac:dyDescent="0.2">
      <c r="A205" s="65" t="s">
        <v>315</v>
      </c>
      <c r="B205" s="65"/>
      <c r="C205" s="9">
        <v>55</v>
      </c>
      <c r="D205" s="16">
        <v>2799.9</v>
      </c>
      <c r="E205" s="9"/>
      <c r="F205" s="16">
        <f t="shared" si="16"/>
        <v>2799.9</v>
      </c>
      <c r="G205" s="11" t="e">
        <f t="shared" si="17"/>
        <v>#DIV/0!</v>
      </c>
    </row>
    <row r="206" spans="1:7" ht="21" customHeight="1" x14ac:dyDescent="0.2">
      <c r="A206" s="65" t="s">
        <v>316</v>
      </c>
      <c r="B206" s="65"/>
      <c r="C206" s="9">
        <v>56</v>
      </c>
      <c r="D206" s="16">
        <v>2791.9</v>
      </c>
      <c r="E206" s="9"/>
      <c r="F206" s="16">
        <f t="shared" si="16"/>
        <v>2791.9</v>
      </c>
      <c r="G206" s="11" t="e">
        <f t="shared" si="17"/>
        <v>#DIV/0!</v>
      </c>
    </row>
    <row r="207" spans="1:7" ht="21" customHeight="1" x14ac:dyDescent="0.2">
      <c r="A207" s="67" t="s">
        <v>317</v>
      </c>
      <c r="B207" s="67"/>
      <c r="C207" s="23" t="s">
        <v>318</v>
      </c>
      <c r="D207" s="10">
        <v>3900.4</v>
      </c>
      <c r="E207" s="10"/>
      <c r="F207" s="10">
        <f t="shared" si="16"/>
        <v>3900.4</v>
      </c>
      <c r="G207" s="13" t="e">
        <f t="shared" si="17"/>
        <v>#DIV/0!</v>
      </c>
    </row>
    <row r="208" spans="1:7" ht="21" customHeight="1" x14ac:dyDescent="0.2">
      <c r="A208" s="67" t="s">
        <v>319</v>
      </c>
      <c r="B208" s="67"/>
      <c r="C208" s="23" t="s">
        <v>320</v>
      </c>
      <c r="D208" s="10">
        <v>-1108.5</v>
      </c>
      <c r="E208" s="10"/>
      <c r="F208" s="10">
        <f t="shared" si="16"/>
        <v>-1108.5</v>
      </c>
      <c r="G208" s="13" t="e">
        <f t="shared" si="17"/>
        <v>#DIV/0!</v>
      </c>
    </row>
    <row r="209" spans="1:7" ht="21" customHeight="1" x14ac:dyDescent="0.2">
      <c r="A209" s="67" t="s">
        <v>321</v>
      </c>
      <c r="B209" s="67"/>
      <c r="C209" s="23" t="s">
        <v>322</v>
      </c>
      <c r="D209" s="17">
        <v>2791.9</v>
      </c>
      <c r="E209" s="10"/>
      <c r="F209" s="17">
        <f t="shared" si="16"/>
        <v>2791.9</v>
      </c>
      <c r="G209" s="13" t="e">
        <f t="shared" si="17"/>
        <v>#DIV/0!</v>
      </c>
    </row>
    <row r="210" spans="1:7" ht="21" customHeight="1" x14ac:dyDescent="0.2">
      <c r="A210" s="67" t="s">
        <v>323</v>
      </c>
      <c r="B210" s="67"/>
      <c r="C210" s="23" t="s">
        <v>324</v>
      </c>
      <c r="D210" s="10"/>
      <c r="E210" s="10"/>
      <c r="F210" s="10">
        <f t="shared" si="16"/>
        <v>0</v>
      </c>
      <c r="G210" s="13" t="e">
        <f t="shared" si="17"/>
        <v>#DIV/0!</v>
      </c>
    </row>
    <row r="211" spans="1:7" ht="21" customHeight="1" x14ac:dyDescent="0.2">
      <c r="A211" s="67" t="s">
        <v>325</v>
      </c>
      <c r="B211" s="67"/>
      <c r="C211" s="23" t="s">
        <v>326</v>
      </c>
      <c r="D211" s="10"/>
      <c r="E211" s="10"/>
      <c r="F211" s="10">
        <f t="shared" si="16"/>
        <v>0</v>
      </c>
      <c r="G211" s="13" t="e">
        <f t="shared" si="17"/>
        <v>#DIV/0!</v>
      </c>
    </row>
    <row r="212" spans="1:7" ht="21" customHeight="1" x14ac:dyDescent="0.2">
      <c r="A212" s="67" t="s">
        <v>327</v>
      </c>
      <c r="B212" s="67"/>
      <c r="C212" s="23" t="s">
        <v>328</v>
      </c>
      <c r="D212" s="10"/>
      <c r="E212" s="10"/>
      <c r="F212" s="10">
        <f t="shared" si="16"/>
        <v>0</v>
      </c>
      <c r="G212" s="13" t="e">
        <f t="shared" si="17"/>
        <v>#DIV/0!</v>
      </c>
    </row>
    <row r="213" spans="1:7" ht="30.75" customHeight="1" x14ac:dyDescent="0.2">
      <c r="A213" s="65" t="s">
        <v>329</v>
      </c>
      <c r="B213" s="65"/>
      <c r="C213" s="23">
        <v>57</v>
      </c>
      <c r="D213" s="16">
        <v>148.80000000000001</v>
      </c>
      <c r="E213" s="9"/>
      <c r="F213" s="9">
        <f t="shared" si="16"/>
        <v>148.80000000000001</v>
      </c>
      <c r="G213" s="11" t="e">
        <f t="shared" si="17"/>
        <v>#DIV/0!</v>
      </c>
    </row>
    <row r="214" spans="1:7" ht="21" customHeight="1" x14ac:dyDescent="0.2">
      <c r="A214" s="67" t="s">
        <v>330</v>
      </c>
      <c r="B214" s="67"/>
      <c r="C214" s="23" t="s">
        <v>331</v>
      </c>
      <c r="D214" s="10">
        <v>6.6</v>
      </c>
      <c r="E214" s="10"/>
      <c r="F214" s="10">
        <f t="shared" si="16"/>
        <v>6.6</v>
      </c>
      <c r="G214" s="13" t="e">
        <f t="shared" si="17"/>
        <v>#DIV/0!</v>
      </c>
    </row>
    <row r="215" spans="1:7" ht="21" customHeight="1" x14ac:dyDescent="0.2">
      <c r="A215" s="65" t="s">
        <v>332</v>
      </c>
      <c r="B215" s="65"/>
      <c r="C215" s="35">
        <v>58</v>
      </c>
      <c r="D215" s="9">
        <v>2948.7</v>
      </c>
      <c r="E215" s="9"/>
      <c r="F215" s="9">
        <f t="shared" si="16"/>
        <v>2948.7</v>
      </c>
      <c r="G215" s="11" t="e">
        <f t="shared" si="17"/>
        <v>#DIV/0!</v>
      </c>
    </row>
    <row r="216" spans="1:7" ht="21" customHeight="1" x14ac:dyDescent="0.2">
      <c r="A216" s="65" t="s">
        <v>333</v>
      </c>
      <c r="B216" s="65"/>
      <c r="C216" s="35">
        <v>59</v>
      </c>
      <c r="D216" s="16">
        <v>2948.7</v>
      </c>
      <c r="E216" s="16"/>
      <c r="F216" s="16">
        <f t="shared" si="16"/>
        <v>2948.7</v>
      </c>
      <c r="G216" s="11" t="e">
        <f t="shared" si="17"/>
        <v>#DIV/0!</v>
      </c>
    </row>
    <row r="217" spans="1:7" ht="27" customHeight="1" x14ac:dyDescent="0.2">
      <c r="A217" s="65" t="s">
        <v>334</v>
      </c>
      <c r="B217" s="65"/>
      <c r="C217" s="35">
        <v>60</v>
      </c>
      <c r="D217" s="16"/>
      <c r="E217" s="16"/>
      <c r="F217" s="16">
        <f t="shared" si="16"/>
        <v>0</v>
      </c>
      <c r="G217" s="11" t="e">
        <f t="shared" si="17"/>
        <v>#DIV/0!</v>
      </c>
    </row>
    <row r="218" spans="1:7" ht="28.5" customHeight="1" x14ac:dyDescent="0.2">
      <c r="A218" s="65" t="s">
        <v>335</v>
      </c>
      <c r="B218" s="65"/>
      <c r="C218" s="35">
        <v>61</v>
      </c>
      <c r="D218" s="9"/>
      <c r="E218" s="9"/>
      <c r="F218" s="9">
        <f t="shared" si="16"/>
        <v>0</v>
      </c>
      <c r="G218" s="11" t="e">
        <f t="shared" si="17"/>
        <v>#DIV/0!</v>
      </c>
    </row>
    <row r="219" spans="1:7" ht="21" customHeight="1" x14ac:dyDescent="0.2">
      <c r="A219" s="70" t="s">
        <v>336</v>
      </c>
      <c r="B219" s="66"/>
      <c r="C219" s="66"/>
      <c r="D219" s="66"/>
      <c r="E219" s="66"/>
      <c r="F219" s="66"/>
      <c r="G219" s="71"/>
    </row>
    <row r="220" spans="1:7" ht="27" customHeight="1" x14ac:dyDescent="0.2">
      <c r="A220" s="65" t="s">
        <v>337</v>
      </c>
      <c r="B220" s="65"/>
      <c r="C220" s="9">
        <v>62</v>
      </c>
      <c r="D220" s="9">
        <f>SUM(D221:D223)</f>
        <v>0</v>
      </c>
      <c r="E220" s="9">
        <f>SUM(E221:E223)</f>
        <v>0</v>
      </c>
      <c r="F220" s="9">
        <f t="shared" ref="F220:F263" si="21">D220-E220</f>
        <v>0</v>
      </c>
      <c r="G220" s="11" t="e">
        <f t="shared" ref="G220:G263" si="22">D220/E220-1</f>
        <v>#DIV/0!</v>
      </c>
    </row>
    <row r="221" spans="1:7" ht="21" customHeight="1" x14ac:dyDescent="0.2">
      <c r="A221" s="67" t="s">
        <v>338</v>
      </c>
      <c r="B221" s="67"/>
      <c r="C221" s="23" t="s">
        <v>339</v>
      </c>
      <c r="D221" s="10"/>
      <c r="E221" s="10"/>
      <c r="F221" s="10">
        <f t="shared" si="21"/>
        <v>0</v>
      </c>
      <c r="G221" s="13" t="e">
        <f t="shared" si="22"/>
        <v>#DIV/0!</v>
      </c>
    </row>
    <row r="222" spans="1:7" ht="21" customHeight="1" x14ac:dyDescent="0.2">
      <c r="A222" s="67" t="s">
        <v>340</v>
      </c>
      <c r="B222" s="67"/>
      <c r="C222" s="23" t="s">
        <v>341</v>
      </c>
      <c r="D222" s="10"/>
      <c r="E222" s="10"/>
      <c r="F222" s="10">
        <f t="shared" si="21"/>
        <v>0</v>
      </c>
      <c r="G222" s="13" t="e">
        <f t="shared" si="22"/>
        <v>#DIV/0!</v>
      </c>
    </row>
    <row r="223" spans="1:7" ht="21" customHeight="1" x14ac:dyDescent="0.2">
      <c r="A223" s="67" t="s">
        <v>342</v>
      </c>
      <c r="B223" s="67"/>
      <c r="C223" s="23" t="s">
        <v>343</v>
      </c>
      <c r="D223" s="10"/>
      <c r="E223" s="10"/>
      <c r="F223" s="10">
        <f t="shared" si="21"/>
        <v>0</v>
      </c>
      <c r="G223" s="13" t="e">
        <f t="shared" si="22"/>
        <v>#DIV/0!</v>
      </c>
    </row>
    <row r="224" spans="1:7" ht="27" customHeight="1" x14ac:dyDescent="0.2">
      <c r="A224" s="65" t="s">
        <v>344</v>
      </c>
      <c r="B224" s="65"/>
      <c r="C224" s="9">
        <v>63</v>
      </c>
      <c r="D224" s="9">
        <f>D225+D228+D231</f>
        <v>0</v>
      </c>
      <c r="E224" s="9">
        <f t="shared" ref="E224" si="23">E225+E228+E231</f>
        <v>0</v>
      </c>
      <c r="F224" s="9">
        <f t="shared" si="21"/>
        <v>0</v>
      </c>
      <c r="G224" s="11" t="e">
        <f t="shared" si="22"/>
        <v>#DIV/0!</v>
      </c>
    </row>
    <row r="225" spans="1:7" ht="28.5" customHeight="1" x14ac:dyDescent="0.2">
      <c r="A225" s="72" t="s">
        <v>345</v>
      </c>
      <c r="B225" s="72"/>
      <c r="C225" s="26" t="s">
        <v>346</v>
      </c>
      <c r="D225" s="25">
        <f>SUM(D226:D227)</f>
        <v>0</v>
      </c>
      <c r="E225" s="25">
        <f t="shared" ref="E225" si="24">SUM(E226:E227)</f>
        <v>0</v>
      </c>
      <c r="F225" s="25">
        <f t="shared" si="21"/>
        <v>0</v>
      </c>
      <c r="G225" s="28" t="e">
        <f t="shared" si="22"/>
        <v>#DIV/0!</v>
      </c>
    </row>
    <row r="226" spans="1:7" ht="21" customHeight="1" x14ac:dyDescent="0.2">
      <c r="A226" s="67" t="s">
        <v>272</v>
      </c>
      <c r="B226" s="67"/>
      <c r="C226" s="23" t="s">
        <v>347</v>
      </c>
      <c r="D226" s="10"/>
      <c r="E226" s="10"/>
      <c r="F226" s="10">
        <f t="shared" si="21"/>
        <v>0</v>
      </c>
      <c r="G226" s="13" t="e">
        <f t="shared" si="22"/>
        <v>#DIV/0!</v>
      </c>
    </row>
    <row r="227" spans="1:7" ht="21" customHeight="1" x14ac:dyDescent="0.2">
      <c r="A227" s="67" t="s">
        <v>274</v>
      </c>
      <c r="B227" s="67"/>
      <c r="C227" s="23" t="s">
        <v>348</v>
      </c>
      <c r="D227" s="10"/>
      <c r="E227" s="10"/>
      <c r="F227" s="10">
        <f t="shared" si="21"/>
        <v>0</v>
      </c>
      <c r="G227" s="13" t="e">
        <f t="shared" si="22"/>
        <v>#DIV/0!</v>
      </c>
    </row>
    <row r="228" spans="1:7" ht="27.75" customHeight="1" x14ac:dyDescent="0.2">
      <c r="A228" s="72" t="s">
        <v>349</v>
      </c>
      <c r="B228" s="72"/>
      <c r="C228" s="26" t="s">
        <v>350</v>
      </c>
      <c r="D228" s="25">
        <f>SUM(D229:D230)</f>
        <v>0</v>
      </c>
      <c r="E228" s="25">
        <f>SUM(E229:E230)</f>
        <v>0</v>
      </c>
      <c r="F228" s="25">
        <f t="shared" si="21"/>
        <v>0</v>
      </c>
      <c r="G228" s="28" t="e">
        <f t="shared" si="22"/>
        <v>#DIV/0!</v>
      </c>
    </row>
    <row r="229" spans="1:7" ht="21" customHeight="1" x14ac:dyDescent="0.2">
      <c r="A229" s="67" t="s">
        <v>272</v>
      </c>
      <c r="B229" s="67"/>
      <c r="C229" s="23" t="s">
        <v>351</v>
      </c>
      <c r="D229" s="10"/>
      <c r="E229" s="10"/>
      <c r="F229" s="10">
        <f t="shared" si="21"/>
        <v>0</v>
      </c>
      <c r="G229" s="13" t="e">
        <f t="shared" si="22"/>
        <v>#DIV/0!</v>
      </c>
    </row>
    <row r="230" spans="1:7" ht="21" customHeight="1" x14ac:dyDescent="0.2">
      <c r="A230" s="67" t="s">
        <v>274</v>
      </c>
      <c r="B230" s="67"/>
      <c r="C230" s="23" t="s">
        <v>352</v>
      </c>
      <c r="D230" s="10"/>
      <c r="E230" s="10"/>
      <c r="F230" s="10">
        <f t="shared" si="21"/>
        <v>0</v>
      </c>
      <c r="G230" s="13" t="e">
        <f t="shared" si="22"/>
        <v>#DIV/0!</v>
      </c>
    </row>
    <row r="231" spans="1:7" ht="27" customHeight="1" x14ac:dyDescent="0.2">
      <c r="A231" s="72" t="s">
        <v>353</v>
      </c>
      <c r="B231" s="72"/>
      <c r="C231" s="26" t="s">
        <v>354</v>
      </c>
      <c r="D231" s="25">
        <f>SUM(D232:D233)</f>
        <v>0</v>
      </c>
      <c r="E231" s="25">
        <f t="shared" ref="E231" si="25">SUM(E232:E233)</f>
        <v>0</v>
      </c>
      <c r="F231" s="25">
        <f t="shared" si="21"/>
        <v>0</v>
      </c>
      <c r="G231" s="28" t="e">
        <f t="shared" si="22"/>
        <v>#DIV/0!</v>
      </c>
    </row>
    <row r="232" spans="1:7" ht="21" customHeight="1" x14ac:dyDescent="0.2">
      <c r="A232" s="67" t="s">
        <v>272</v>
      </c>
      <c r="B232" s="67"/>
      <c r="C232" s="23" t="s">
        <v>355</v>
      </c>
      <c r="D232" s="36"/>
      <c r="E232" s="36"/>
      <c r="F232" s="10">
        <f t="shared" si="21"/>
        <v>0</v>
      </c>
      <c r="G232" s="13" t="e">
        <f t="shared" si="22"/>
        <v>#DIV/0!</v>
      </c>
    </row>
    <row r="233" spans="1:7" ht="21" customHeight="1" x14ac:dyDescent="0.2">
      <c r="A233" s="67" t="s">
        <v>274</v>
      </c>
      <c r="B233" s="67"/>
      <c r="C233" s="23" t="s">
        <v>356</v>
      </c>
      <c r="D233" s="36"/>
      <c r="E233" s="36"/>
      <c r="F233" s="10">
        <f t="shared" si="21"/>
        <v>0</v>
      </c>
      <c r="G233" s="13" t="e">
        <f t="shared" si="22"/>
        <v>#DIV/0!</v>
      </c>
    </row>
    <row r="234" spans="1:7" ht="26.25" customHeight="1" x14ac:dyDescent="0.2">
      <c r="A234" s="65" t="s">
        <v>357</v>
      </c>
      <c r="B234" s="65"/>
      <c r="C234" s="9">
        <v>64</v>
      </c>
      <c r="D234" s="37">
        <f>SUM(D235:D237)</f>
        <v>0</v>
      </c>
      <c r="E234" s="37">
        <f t="shared" ref="E234" si="26">SUM(E235:E237)</f>
        <v>0</v>
      </c>
      <c r="F234" s="9">
        <f t="shared" si="21"/>
        <v>0</v>
      </c>
      <c r="G234" s="11" t="e">
        <f t="shared" si="22"/>
        <v>#DIV/0!</v>
      </c>
    </row>
    <row r="235" spans="1:7" ht="21" customHeight="1" x14ac:dyDescent="0.2">
      <c r="A235" s="67" t="s">
        <v>338</v>
      </c>
      <c r="B235" s="67"/>
      <c r="C235" s="23" t="s">
        <v>358</v>
      </c>
      <c r="D235" s="36"/>
      <c r="E235" s="36"/>
      <c r="F235" s="10">
        <f t="shared" si="21"/>
        <v>0</v>
      </c>
      <c r="G235" s="13" t="e">
        <f t="shared" si="22"/>
        <v>#DIV/0!</v>
      </c>
    </row>
    <row r="236" spans="1:7" ht="21" customHeight="1" x14ac:dyDescent="0.2">
      <c r="A236" s="67" t="s">
        <v>340</v>
      </c>
      <c r="B236" s="67"/>
      <c r="C236" s="23" t="s">
        <v>359</v>
      </c>
      <c r="D236" s="36"/>
      <c r="E236" s="36"/>
      <c r="F236" s="10">
        <f t="shared" si="21"/>
        <v>0</v>
      </c>
      <c r="G236" s="13" t="e">
        <f t="shared" si="22"/>
        <v>#DIV/0!</v>
      </c>
    </row>
    <row r="237" spans="1:7" ht="21" customHeight="1" x14ac:dyDescent="0.2">
      <c r="A237" s="67" t="s">
        <v>342</v>
      </c>
      <c r="B237" s="67"/>
      <c r="C237" s="23" t="s">
        <v>360</v>
      </c>
      <c r="D237" s="36"/>
      <c r="E237" s="36"/>
      <c r="F237" s="10">
        <f t="shared" si="21"/>
        <v>0</v>
      </c>
      <c r="G237" s="13" t="e">
        <f t="shared" si="22"/>
        <v>#DIV/0!</v>
      </c>
    </row>
    <row r="238" spans="1:7" ht="21" customHeight="1" x14ac:dyDescent="0.2">
      <c r="A238" s="70" t="s">
        <v>361</v>
      </c>
      <c r="B238" s="66"/>
      <c r="C238" s="66"/>
      <c r="D238" s="66"/>
      <c r="E238" s="66"/>
      <c r="F238" s="66"/>
      <c r="G238" s="71"/>
    </row>
    <row r="239" spans="1:7" ht="21" customHeight="1" x14ac:dyDescent="0.2">
      <c r="A239" s="65" t="s">
        <v>362</v>
      </c>
      <c r="B239" s="65"/>
      <c r="C239" s="9">
        <v>65</v>
      </c>
      <c r="D239" s="37">
        <f>D132/D215</f>
        <v>0.63692474649845698</v>
      </c>
      <c r="E239" s="37" t="e">
        <f>E132/E215</f>
        <v>#DIV/0!</v>
      </c>
      <c r="F239" s="9" t="e">
        <f t="shared" si="21"/>
        <v>#DIV/0!</v>
      </c>
      <c r="G239" s="11" t="e">
        <f t="shared" si="22"/>
        <v>#DIV/0!</v>
      </c>
    </row>
    <row r="240" spans="1:7" ht="21" customHeight="1" x14ac:dyDescent="0.2">
      <c r="A240" s="65" t="s">
        <v>363</v>
      </c>
      <c r="B240" s="65"/>
      <c r="C240" s="9">
        <v>66</v>
      </c>
      <c r="D240" s="55">
        <f>D129/D31</f>
        <v>7.5151515151515129</v>
      </c>
      <c r="E240" s="55" t="e">
        <f>E129/E31</f>
        <v>#DIV/0!</v>
      </c>
      <c r="F240" s="9" t="e">
        <f t="shared" si="21"/>
        <v>#DIV/0!</v>
      </c>
      <c r="G240" s="11" t="e">
        <f t="shared" si="22"/>
        <v>#DIV/0!</v>
      </c>
    </row>
    <row r="241" spans="1:7" ht="21" customHeight="1" x14ac:dyDescent="0.2">
      <c r="A241" s="65" t="s">
        <v>364</v>
      </c>
      <c r="B241" s="65"/>
      <c r="C241" s="9">
        <v>67</v>
      </c>
      <c r="D241" s="37" t="e">
        <f>D216/(D217+D218)</f>
        <v>#DIV/0!</v>
      </c>
      <c r="E241" s="37" t="e">
        <f>E216/(E217+E218)</f>
        <v>#DIV/0!</v>
      </c>
      <c r="F241" s="9" t="e">
        <f t="shared" si="21"/>
        <v>#DIV/0!</v>
      </c>
      <c r="G241" s="11" t="e">
        <f t="shared" si="22"/>
        <v>#DIV/0!</v>
      </c>
    </row>
    <row r="242" spans="1:7" ht="21" customHeight="1" x14ac:dyDescent="0.2">
      <c r="A242" s="65" t="s">
        <v>365</v>
      </c>
      <c r="B242" s="65"/>
      <c r="C242" s="9">
        <v>68</v>
      </c>
      <c r="D242" s="37" t="e">
        <f>D213/D217</f>
        <v>#DIV/0!</v>
      </c>
      <c r="E242" s="37" t="e">
        <f>E213/E217</f>
        <v>#DIV/0!</v>
      </c>
      <c r="F242" s="9" t="e">
        <f t="shared" si="21"/>
        <v>#DIV/0!</v>
      </c>
      <c r="G242" s="11" t="e">
        <f t="shared" si="22"/>
        <v>#DIV/0!</v>
      </c>
    </row>
    <row r="243" spans="1:7" ht="21" customHeight="1" x14ac:dyDescent="0.2">
      <c r="A243" s="70" t="s">
        <v>366</v>
      </c>
      <c r="B243" s="66"/>
      <c r="C243" s="66"/>
      <c r="D243" s="66"/>
      <c r="E243" s="66"/>
      <c r="F243" s="66"/>
      <c r="G243" s="71"/>
    </row>
    <row r="244" spans="1:7" ht="84" customHeight="1" x14ac:dyDescent="0.2">
      <c r="A244" s="67" t="s">
        <v>405</v>
      </c>
      <c r="B244" s="74"/>
      <c r="C244" s="37">
        <v>69</v>
      </c>
      <c r="D244" s="37">
        <v>10.5</v>
      </c>
      <c r="E244" s="37">
        <v>18.5</v>
      </c>
      <c r="F244" s="9">
        <f t="shared" si="21"/>
        <v>-8</v>
      </c>
      <c r="G244" s="11">
        <f t="shared" si="22"/>
        <v>-0.43243243243243246</v>
      </c>
    </row>
    <row r="245" spans="1:7" ht="21" customHeight="1" x14ac:dyDescent="0.2">
      <c r="A245" s="67" t="s">
        <v>367</v>
      </c>
      <c r="B245" s="74"/>
      <c r="C245" s="38" t="s">
        <v>368</v>
      </c>
      <c r="D245" s="36">
        <v>1</v>
      </c>
      <c r="E245" s="36">
        <v>1</v>
      </c>
      <c r="F245" s="10">
        <f t="shared" si="21"/>
        <v>0</v>
      </c>
      <c r="G245" s="13">
        <f t="shared" si="22"/>
        <v>0</v>
      </c>
    </row>
    <row r="246" spans="1:7" ht="21" customHeight="1" x14ac:dyDescent="0.2">
      <c r="A246" s="67" t="s">
        <v>369</v>
      </c>
      <c r="B246" s="74"/>
      <c r="C246" s="38" t="s">
        <v>370</v>
      </c>
      <c r="D246" s="36">
        <v>5.5</v>
      </c>
      <c r="E246" s="36">
        <v>8.5</v>
      </c>
      <c r="F246" s="10">
        <f t="shared" si="21"/>
        <v>-3</v>
      </c>
      <c r="G246" s="13">
        <f t="shared" si="22"/>
        <v>-0.3529411764705882</v>
      </c>
    </row>
    <row r="247" spans="1:7" ht="21" customHeight="1" x14ac:dyDescent="0.2">
      <c r="A247" s="67" t="s">
        <v>371</v>
      </c>
      <c r="B247" s="74"/>
      <c r="C247" s="38" t="s">
        <v>372</v>
      </c>
      <c r="D247" s="36">
        <v>4</v>
      </c>
      <c r="E247" s="36">
        <v>9</v>
      </c>
      <c r="F247" s="10">
        <f t="shared" si="21"/>
        <v>-5</v>
      </c>
      <c r="G247" s="13">
        <f t="shared" si="22"/>
        <v>-0.55555555555555558</v>
      </c>
    </row>
    <row r="248" spans="1:7" ht="21" customHeight="1" x14ac:dyDescent="0.2">
      <c r="A248" s="65" t="s">
        <v>373</v>
      </c>
      <c r="B248" s="65"/>
      <c r="C248" s="37">
        <v>70</v>
      </c>
      <c r="D248" s="37">
        <f>SUM(D249:D251)</f>
        <v>1385.9</v>
      </c>
      <c r="E248" s="37">
        <f>SUM(E249:E251)</f>
        <v>1385.9</v>
      </c>
      <c r="F248" s="9">
        <f t="shared" si="21"/>
        <v>0</v>
      </c>
      <c r="G248" s="11">
        <f t="shared" si="22"/>
        <v>0</v>
      </c>
    </row>
    <row r="249" spans="1:7" ht="21" customHeight="1" x14ac:dyDescent="0.2">
      <c r="A249" s="67" t="s">
        <v>367</v>
      </c>
      <c r="B249" s="74"/>
      <c r="C249" s="38" t="s">
        <v>374</v>
      </c>
      <c r="D249" s="36">
        <v>147.9</v>
      </c>
      <c r="E249" s="36">
        <v>147.9</v>
      </c>
      <c r="F249" s="10">
        <f t="shared" si="21"/>
        <v>0</v>
      </c>
      <c r="G249" s="13">
        <f t="shared" si="22"/>
        <v>0</v>
      </c>
    </row>
    <row r="250" spans="1:7" ht="21" customHeight="1" x14ac:dyDescent="0.2">
      <c r="A250" s="67" t="s">
        <v>369</v>
      </c>
      <c r="B250" s="74"/>
      <c r="C250" s="38" t="s">
        <v>375</v>
      </c>
      <c r="D250" s="36">
        <v>854.2</v>
      </c>
      <c r="E250" s="36">
        <v>854.2</v>
      </c>
      <c r="F250" s="10">
        <f>D250-E250</f>
        <v>0</v>
      </c>
      <c r="G250" s="13">
        <f t="shared" si="22"/>
        <v>0</v>
      </c>
    </row>
    <row r="251" spans="1:7" ht="21" customHeight="1" x14ac:dyDescent="0.2">
      <c r="A251" s="67" t="s">
        <v>371</v>
      </c>
      <c r="B251" s="74"/>
      <c r="C251" s="38" t="s">
        <v>376</v>
      </c>
      <c r="D251" s="39">
        <v>383.8</v>
      </c>
      <c r="E251" s="36">
        <v>383.8</v>
      </c>
      <c r="F251" s="10">
        <f t="shared" si="21"/>
        <v>0</v>
      </c>
      <c r="G251" s="13">
        <f t="shared" si="22"/>
        <v>0</v>
      </c>
    </row>
    <row r="252" spans="1:7" ht="21" customHeight="1" x14ac:dyDescent="0.2">
      <c r="A252" s="65" t="s">
        <v>377</v>
      </c>
      <c r="B252" s="65"/>
      <c r="C252" s="37">
        <v>71</v>
      </c>
      <c r="D252" s="40">
        <f t="shared" ref="D252:E252" si="27">SUM(D253:D255)</f>
        <v>720.9</v>
      </c>
      <c r="E252" s="37">
        <f t="shared" si="27"/>
        <v>1385.9</v>
      </c>
      <c r="F252" s="9">
        <f t="shared" si="21"/>
        <v>-665.00000000000011</v>
      </c>
      <c r="G252" s="11">
        <f t="shared" si="22"/>
        <v>-0.47983259975467207</v>
      </c>
    </row>
    <row r="253" spans="1:7" ht="21" customHeight="1" x14ac:dyDescent="0.2">
      <c r="A253" s="67" t="s">
        <v>367</v>
      </c>
      <c r="B253" s="74"/>
      <c r="C253" s="38" t="s">
        <v>378</v>
      </c>
      <c r="D253" s="36">
        <v>115.1</v>
      </c>
      <c r="E253" s="36">
        <v>147.9</v>
      </c>
      <c r="F253" s="10">
        <f t="shared" si="21"/>
        <v>-32.800000000000011</v>
      </c>
      <c r="G253" s="13">
        <f t="shared" si="22"/>
        <v>-0.22177146720757279</v>
      </c>
    </row>
    <row r="254" spans="1:7" ht="21" customHeight="1" x14ac:dyDescent="0.2">
      <c r="A254" s="67" t="s">
        <v>369</v>
      </c>
      <c r="B254" s="74"/>
      <c r="C254" s="38" t="s">
        <v>379</v>
      </c>
      <c r="D254" s="36">
        <v>491</v>
      </c>
      <c r="E254" s="36">
        <v>854.2</v>
      </c>
      <c r="F254" s="10">
        <f t="shared" si="21"/>
        <v>-363.20000000000005</v>
      </c>
      <c r="G254" s="13">
        <f t="shared" si="22"/>
        <v>-0.42519316319363154</v>
      </c>
    </row>
    <row r="255" spans="1:7" ht="21" customHeight="1" x14ac:dyDescent="0.2">
      <c r="A255" s="67" t="s">
        <v>371</v>
      </c>
      <c r="B255" s="74"/>
      <c r="C255" s="38" t="s">
        <v>380</v>
      </c>
      <c r="D255" s="39">
        <v>114.8</v>
      </c>
      <c r="E255" s="36">
        <v>383.8</v>
      </c>
      <c r="F255" s="10">
        <f t="shared" si="21"/>
        <v>-269</v>
      </c>
      <c r="G255" s="13">
        <f t="shared" si="22"/>
        <v>-0.70088587806149039</v>
      </c>
    </row>
    <row r="256" spans="1:7" ht="21" customHeight="1" x14ac:dyDescent="0.2">
      <c r="A256" s="65" t="s">
        <v>381</v>
      </c>
      <c r="B256" s="75"/>
      <c r="C256" s="37">
        <v>72</v>
      </c>
      <c r="D256" s="40">
        <f t="shared" ref="D256" si="28">SUM(D257:D259)</f>
        <v>54514.86</v>
      </c>
      <c r="E256" s="40">
        <f>SUM(E257:E259)</f>
        <v>55365.369999999995</v>
      </c>
      <c r="F256" s="41">
        <f t="shared" si="21"/>
        <v>-850.50999999999476</v>
      </c>
      <c r="G256" s="42">
        <f t="shared" si="22"/>
        <v>-1.5361768556771072E-2</v>
      </c>
    </row>
    <row r="257" spans="1:7" ht="21" customHeight="1" x14ac:dyDescent="0.2">
      <c r="A257" s="67" t="s">
        <v>367</v>
      </c>
      <c r="B257" s="74"/>
      <c r="C257" s="38" t="s">
        <v>382</v>
      </c>
      <c r="D257" s="39">
        <v>28781.32</v>
      </c>
      <c r="E257" s="39">
        <v>26894</v>
      </c>
      <c r="F257" s="10">
        <f t="shared" si="21"/>
        <v>1887.3199999999997</v>
      </c>
      <c r="G257" s="13">
        <f t="shared" si="22"/>
        <v>7.0176247490146393E-2</v>
      </c>
    </row>
    <row r="258" spans="1:7" ht="21" customHeight="1" x14ac:dyDescent="0.2">
      <c r="A258" s="67" t="s">
        <v>369</v>
      </c>
      <c r="B258" s="74"/>
      <c r="C258" s="38" t="s">
        <v>383</v>
      </c>
      <c r="D258" s="39">
        <v>18533.09</v>
      </c>
      <c r="E258" s="39">
        <v>20708.59</v>
      </c>
      <c r="F258" s="10">
        <f t="shared" si="21"/>
        <v>-2175.5</v>
      </c>
      <c r="G258" s="13">
        <f t="shared" si="22"/>
        <v>-0.10505302389008619</v>
      </c>
    </row>
    <row r="259" spans="1:7" ht="21" customHeight="1" x14ac:dyDescent="0.2">
      <c r="A259" s="67" t="s">
        <v>371</v>
      </c>
      <c r="B259" s="74"/>
      <c r="C259" s="38" t="s">
        <v>384</v>
      </c>
      <c r="D259" s="39">
        <v>7200.45</v>
      </c>
      <c r="E259" s="39">
        <v>7762.78</v>
      </c>
      <c r="F259" s="43">
        <f t="shared" si="21"/>
        <v>-562.32999999999993</v>
      </c>
      <c r="G259" s="13">
        <f t="shared" si="22"/>
        <v>-7.2439255009159043E-2</v>
      </c>
    </row>
    <row r="260" spans="1:7" ht="21" customHeight="1" x14ac:dyDescent="0.2">
      <c r="A260" s="65" t="s">
        <v>385</v>
      </c>
      <c r="B260" s="75"/>
      <c r="C260" s="37">
        <v>73</v>
      </c>
      <c r="D260" s="37">
        <f>SUM(D261:D263)</f>
        <v>0</v>
      </c>
      <c r="E260" s="37">
        <f t="shared" ref="E260" si="29">SUM(E261:E263)</f>
        <v>0</v>
      </c>
      <c r="F260" s="9">
        <f t="shared" si="21"/>
        <v>0</v>
      </c>
      <c r="G260" s="11" t="e">
        <f t="shared" si="22"/>
        <v>#DIV/0!</v>
      </c>
    </row>
    <row r="261" spans="1:7" ht="21" customHeight="1" x14ac:dyDescent="0.2">
      <c r="A261" s="67" t="s">
        <v>367</v>
      </c>
      <c r="B261" s="74"/>
      <c r="C261" s="38" t="s">
        <v>386</v>
      </c>
      <c r="D261" s="36"/>
      <c r="E261" s="36"/>
      <c r="F261" s="10">
        <f t="shared" si="21"/>
        <v>0</v>
      </c>
      <c r="G261" s="13" t="e">
        <f t="shared" si="22"/>
        <v>#DIV/0!</v>
      </c>
    </row>
    <row r="262" spans="1:7" ht="21" customHeight="1" x14ac:dyDescent="0.2">
      <c r="A262" s="67" t="s">
        <v>369</v>
      </c>
      <c r="B262" s="74"/>
      <c r="C262" s="38" t="s">
        <v>387</v>
      </c>
      <c r="D262" s="36"/>
      <c r="E262" s="36"/>
      <c r="F262" s="10">
        <f t="shared" si="21"/>
        <v>0</v>
      </c>
      <c r="G262" s="13" t="e">
        <f t="shared" si="22"/>
        <v>#DIV/0!</v>
      </c>
    </row>
    <row r="263" spans="1:7" ht="21" customHeight="1" x14ac:dyDescent="0.2">
      <c r="A263" s="67" t="s">
        <v>371</v>
      </c>
      <c r="B263" s="74"/>
      <c r="C263" s="38" t="s">
        <v>388</v>
      </c>
      <c r="D263" s="36"/>
      <c r="E263" s="36"/>
      <c r="F263" s="10">
        <f t="shared" si="21"/>
        <v>0</v>
      </c>
      <c r="G263" s="13" t="e">
        <f t="shared" si="22"/>
        <v>#DIV/0!</v>
      </c>
    </row>
    <row r="264" spans="1:7" ht="21" customHeight="1" x14ac:dyDescent="0.2">
      <c r="A264" s="44"/>
      <c r="B264" s="44"/>
      <c r="C264" s="45"/>
      <c r="D264" s="46"/>
      <c r="E264" s="46"/>
      <c r="F264" s="44"/>
      <c r="G264" s="47"/>
    </row>
    <row r="266" spans="1:7" ht="21" customHeight="1" x14ac:dyDescent="0.2">
      <c r="A266" s="48" t="s">
        <v>395</v>
      </c>
      <c r="B266" s="48"/>
      <c r="C266" s="49" t="s">
        <v>389</v>
      </c>
      <c r="D266" s="48"/>
      <c r="E266" s="48"/>
      <c r="F266" s="49" t="s">
        <v>396</v>
      </c>
      <c r="G266" s="48"/>
    </row>
    <row r="267" spans="1:7" ht="21" customHeight="1" x14ac:dyDescent="0.2">
      <c r="A267" s="49" t="s">
        <v>390</v>
      </c>
      <c r="B267" s="48"/>
      <c r="C267" s="49" t="s">
        <v>391</v>
      </c>
      <c r="D267" s="48"/>
      <c r="E267" s="48"/>
      <c r="F267" s="49" t="s">
        <v>392</v>
      </c>
      <c r="G267" s="48"/>
    </row>
    <row r="268" spans="1:7" ht="21" customHeight="1" x14ac:dyDescent="0.2">
      <c r="A268" s="50"/>
      <c r="C268" s="50"/>
      <c r="F268" s="50"/>
    </row>
    <row r="270" spans="1:7" ht="21" customHeight="1" x14ac:dyDescent="0.2">
      <c r="A270" s="51"/>
      <c r="B270" s="51"/>
      <c r="C270" s="51"/>
      <c r="D270" s="51"/>
      <c r="E270" s="51"/>
      <c r="F270" s="51"/>
      <c r="G270" s="51"/>
    </row>
  </sheetData>
  <mergeCells count="265"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32:B32"/>
    <mergeCell ref="A33:B33"/>
    <mergeCell ref="A34:B34"/>
    <mergeCell ref="A35:B35"/>
    <mergeCell ref="A36:B36"/>
    <mergeCell ref="A37:B37"/>
    <mergeCell ref="A26:G26"/>
    <mergeCell ref="A27:B27"/>
    <mergeCell ref="A28:B28"/>
    <mergeCell ref="A29:B29"/>
    <mergeCell ref="A30:B30"/>
    <mergeCell ref="A31:B31"/>
    <mergeCell ref="A21:G21"/>
    <mergeCell ref="A22:G22"/>
    <mergeCell ref="A23:G23"/>
    <mergeCell ref="A24:B25"/>
    <mergeCell ref="C24:C25"/>
    <mergeCell ref="D24:D25"/>
    <mergeCell ref="E24:E25"/>
    <mergeCell ref="F24:F25"/>
    <mergeCell ref="G24:G25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C2:G2"/>
    <mergeCell ref="C3:G3"/>
    <mergeCell ref="C4:G4"/>
    <mergeCell ref="C7:G7"/>
    <mergeCell ref="B11:C11"/>
    <mergeCell ref="E11:G11"/>
    <mergeCell ref="B15:C15"/>
    <mergeCell ref="B16:C16"/>
    <mergeCell ref="B17:C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2024-02-29T09:17:37Z</cp:lastPrinted>
  <dcterms:created xsi:type="dcterms:W3CDTF">2015-06-05T18:19:34Z</dcterms:created>
  <dcterms:modified xsi:type="dcterms:W3CDTF">2024-04-16T12:11:29Z</dcterms:modified>
</cp:coreProperties>
</file>